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H:\Administrativo\General\Formulación del Presupuesto y POI 2021\ENVÍO A CONSULTA PRESUPUESTO 2021\"/>
    </mc:Choice>
  </mc:AlternateContent>
  <xr:revisionPtr revIDLastSave="0" documentId="13_ncr:1_{E6B53214-0F25-4470-8F6A-B5691608B08F}" xr6:coauthVersionLast="45" xr6:coauthVersionMax="45" xr10:uidLastSave="{00000000-0000-0000-0000-000000000000}"/>
  <bookViews>
    <workbookView xWindow="-120" yWindow="-120" windowWidth="20730" windowHeight="11160" tabRatio="751" xr2:uid="{00000000-000D-0000-FFFF-FFFF00000000}"/>
  </bookViews>
  <sheets>
    <sheet name="Observaciones recibidas" sheetId="20" r:id="rId1"/>
  </sheets>
  <definedNames>
    <definedName name="_xlnm._FilterDatabase" localSheetId="0" hidden="1">'Observaciones recibidas'!$B$5:$J$89</definedName>
    <definedName name="_xlnm.Print_Area" localSheetId="0">'Observaciones recibidas'!$B$6:$G$98</definedName>
    <definedName name="base" localSheetId="0">#REF!</definedName>
    <definedName name="base">#REF!</definedName>
    <definedName name="pro" localSheetId="0">#REF!</definedName>
    <definedName name="pro">#REF!</definedName>
    <definedName name="_xlnm.Print_Titles" localSheetId="0">'Observaciones recibidas'!$1:$5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83" i="20" l="1"/>
  <c r="D83" i="20"/>
  <c r="E78" i="20"/>
  <c r="D78" i="20"/>
  <c r="E62" i="20"/>
  <c r="D62" i="20"/>
  <c r="E26" i="20"/>
  <c r="D26" i="20"/>
  <c r="E6" i="20"/>
  <c r="D6" i="20"/>
  <c r="G78" i="20" l="1"/>
  <c r="J85" i="20"/>
  <c r="J86" i="20"/>
  <c r="J87" i="20"/>
  <c r="J88" i="20"/>
  <c r="J89" i="20"/>
  <c r="J84" i="20"/>
  <c r="J83" i="20" s="1"/>
  <c r="J80" i="20"/>
  <c r="J81" i="20"/>
  <c r="J82" i="20"/>
  <c r="J79" i="20"/>
  <c r="J78" i="20" s="1"/>
  <c r="J64" i="20"/>
  <c r="J65" i="20"/>
  <c r="J66" i="20"/>
  <c r="J67" i="20"/>
  <c r="J68" i="20"/>
  <c r="J69" i="20"/>
  <c r="J70" i="20"/>
  <c r="J71" i="20"/>
  <c r="J72" i="20"/>
  <c r="J73" i="20"/>
  <c r="J74" i="20"/>
  <c r="J75" i="20"/>
  <c r="J76" i="20"/>
  <c r="J77" i="20"/>
  <c r="J63" i="20"/>
  <c r="J28" i="20"/>
  <c r="J29" i="20"/>
  <c r="J30" i="20"/>
  <c r="J31" i="20"/>
  <c r="J32" i="20"/>
  <c r="J33" i="20"/>
  <c r="J34" i="20"/>
  <c r="J35" i="20"/>
  <c r="J36" i="20"/>
  <c r="J37" i="20"/>
  <c r="J38" i="20"/>
  <c r="J39" i="20"/>
  <c r="J40" i="20"/>
  <c r="J41" i="20"/>
  <c r="J42" i="20"/>
  <c r="J43" i="20"/>
  <c r="J44" i="20"/>
  <c r="J45" i="20"/>
  <c r="J46" i="20"/>
  <c r="J47" i="20"/>
  <c r="J48" i="20"/>
  <c r="J49" i="20"/>
  <c r="J50" i="20"/>
  <c r="J51" i="20"/>
  <c r="J52" i="20"/>
  <c r="J53" i="20"/>
  <c r="J54" i="20"/>
  <c r="J55" i="20"/>
  <c r="J56" i="20"/>
  <c r="J57" i="20"/>
  <c r="J58" i="20"/>
  <c r="J59" i="20"/>
  <c r="J60" i="20"/>
  <c r="J61" i="20"/>
  <c r="J27" i="20"/>
  <c r="J8" i="20"/>
  <c r="J9" i="20"/>
  <c r="J10" i="20"/>
  <c r="J11" i="20"/>
  <c r="J12" i="20"/>
  <c r="J13" i="20"/>
  <c r="J14" i="20"/>
  <c r="J15" i="20"/>
  <c r="J16" i="20"/>
  <c r="J17" i="20"/>
  <c r="J18" i="20"/>
  <c r="J19" i="20"/>
  <c r="J20" i="20"/>
  <c r="J21" i="20"/>
  <c r="J22" i="20"/>
  <c r="J23" i="20"/>
  <c r="J24" i="20"/>
  <c r="J25" i="20"/>
  <c r="J7" i="20"/>
  <c r="G63" i="20"/>
  <c r="G61" i="20"/>
  <c r="G44" i="20"/>
  <c r="G43" i="20"/>
  <c r="G45" i="20"/>
  <c r="G46" i="20"/>
  <c r="F44" i="20"/>
  <c r="F45" i="20"/>
  <c r="F46" i="20"/>
  <c r="F47" i="20"/>
  <c r="G7" i="20"/>
  <c r="G27" i="20"/>
  <c r="G39" i="20"/>
  <c r="J6" i="20" l="1"/>
  <c r="J62" i="20"/>
  <c r="J26" i="20"/>
  <c r="G62" i="20"/>
  <c r="F39" i="20" l="1"/>
  <c r="G31" i="20"/>
  <c r="G30" i="20"/>
  <c r="G33" i="20"/>
  <c r="G34" i="20"/>
  <c r="G35" i="20"/>
  <c r="G36" i="20"/>
  <c r="G37" i="20"/>
  <c r="G38" i="20"/>
  <c r="G40" i="20"/>
  <c r="G41" i="20"/>
  <c r="G42" i="20"/>
  <c r="G47" i="20"/>
  <c r="G48" i="20"/>
  <c r="G49" i="20"/>
  <c r="G50" i="20"/>
  <c r="G51" i="20"/>
  <c r="G52" i="20"/>
  <c r="G53" i="20"/>
  <c r="G54" i="20"/>
  <c r="G55" i="20"/>
  <c r="G56" i="20"/>
  <c r="G57" i="20"/>
  <c r="G58" i="20"/>
  <c r="G59" i="20"/>
  <c r="G60" i="20"/>
  <c r="G26" i="20" l="1"/>
  <c r="G6" i="20" l="1"/>
  <c r="F31" i="20"/>
  <c r="F80" i="20"/>
  <c r="F34" i="20"/>
  <c r="F35" i="20"/>
  <c r="F36" i="20"/>
  <c r="F37" i="20"/>
  <c r="F38" i="20"/>
  <c r="F40" i="20"/>
  <c r="F41" i="20"/>
  <c r="F42" i="20"/>
  <c r="F43" i="20"/>
  <c r="F28" i="20"/>
  <c r="G28" i="20"/>
  <c r="F8" i="20"/>
  <c r="G8" i="20"/>
  <c r="G89" i="20" l="1"/>
  <c r="F89" i="20"/>
  <c r="G88" i="20"/>
  <c r="F88" i="20"/>
  <c r="G87" i="20"/>
  <c r="F87" i="20"/>
  <c r="G86" i="20"/>
  <c r="F86" i="20"/>
  <c r="G85" i="20"/>
  <c r="F85" i="20"/>
  <c r="G84" i="20"/>
  <c r="F84" i="20"/>
  <c r="F83" i="20" s="1"/>
  <c r="G82" i="20"/>
  <c r="F82" i="20"/>
  <c r="G81" i="20"/>
  <c r="F81" i="20"/>
  <c r="G79" i="20"/>
  <c r="F79" i="20"/>
  <c r="G77" i="20"/>
  <c r="F77" i="20"/>
  <c r="G76" i="20"/>
  <c r="F76" i="20"/>
  <c r="G75" i="20"/>
  <c r="F75" i="20"/>
  <c r="G74" i="20"/>
  <c r="F74" i="20"/>
  <c r="G73" i="20"/>
  <c r="F73" i="20"/>
  <c r="G72" i="20"/>
  <c r="F72" i="20"/>
  <c r="G71" i="20"/>
  <c r="F71" i="20"/>
  <c r="G70" i="20"/>
  <c r="F70" i="20"/>
  <c r="G69" i="20"/>
  <c r="F69" i="20"/>
  <c r="G68" i="20"/>
  <c r="F68" i="20"/>
  <c r="G67" i="20"/>
  <c r="F67" i="20"/>
  <c r="G66" i="20"/>
  <c r="F66" i="20"/>
  <c r="G65" i="20"/>
  <c r="F65" i="20"/>
  <c r="G64" i="20"/>
  <c r="F64" i="20"/>
  <c r="F63" i="20"/>
  <c r="F61" i="20"/>
  <c r="F60" i="20"/>
  <c r="F59" i="20"/>
  <c r="F58" i="20"/>
  <c r="F57" i="20"/>
  <c r="F56" i="20"/>
  <c r="F55" i="20"/>
  <c r="F54" i="20"/>
  <c r="F53" i="20"/>
  <c r="F52" i="20"/>
  <c r="F51" i="20"/>
  <c r="F50" i="20"/>
  <c r="F49" i="20"/>
  <c r="F48" i="20"/>
  <c r="F33" i="20"/>
  <c r="G32" i="20"/>
  <c r="F32" i="20"/>
  <c r="F30" i="20"/>
  <c r="G29" i="20"/>
  <c r="F29" i="20"/>
  <c r="F27" i="20"/>
  <c r="F26" i="20" s="1"/>
  <c r="G25" i="20"/>
  <c r="F25" i="20"/>
  <c r="G24" i="20"/>
  <c r="F24" i="20"/>
  <c r="G23" i="20"/>
  <c r="F23" i="20"/>
  <c r="G22" i="20"/>
  <c r="F22" i="20"/>
  <c r="G21" i="20"/>
  <c r="F21" i="20"/>
  <c r="G20" i="20"/>
  <c r="F20" i="20"/>
  <c r="G19" i="20"/>
  <c r="F19" i="20"/>
  <c r="G18" i="20"/>
  <c r="F18" i="20"/>
  <c r="G17" i="20"/>
  <c r="F17" i="20"/>
  <c r="G16" i="20"/>
  <c r="F16" i="20"/>
  <c r="G15" i="20"/>
  <c r="F15" i="20"/>
  <c r="G14" i="20"/>
  <c r="F14" i="20"/>
  <c r="G13" i="20"/>
  <c r="F13" i="20"/>
  <c r="G12" i="20"/>
  <c r="F12" i="20"/>
  <c r="G11" i="20"/>
  <c r="F11" i="20"/>
  <c r="G10" i="20"/>
  <c r="F10" i="20"/>
  <c r="G9" i="20"/>
  <c r="F9" i="20"/>
  <c r="F7" i="20"/>
  <c r="F62" i="20" l="1"/>
  <c r="F6" i="20"/>
  <c r="F78" i="20"/>
  <c r="G83" i="20"/>
</calcChain>
</file>

<file path=xl/sharedStrings.xml><?xml version="1.0" encoding="utf-8"?>
<sst xmlns="http://schemas.openxmlformats.org/spreadsheetml/2006/main" count="243" uniqueCount="231">
  <si>
    <t>1.07.01</t>
  </si>
  <si>
    <t>Actividades de capacitación</t>
  </si>
  <si>
    <t>1.07.02</t>
  </si>
  <si>
    <t>1.07.03</t>
  </si>
  <si>
    <t>1.08.05</t>
  </si>
  <si>
    <t>1.08.07</t>
  </si>
  <si>
    <t>1.08.08</t>
  </si>
  <si>
    <t>1.99.99</t>
  </si>
  <si>
    <t>Otros servicios no especificados</t>
  </si>
  <si>
    <t>2.01.01</t>
  </si>
  <si>
    <t>Combustibles y lubricantes</t>
  </si>
  <si>
    <t>2.01.02</t>
  </si>
  <si>
    <t>Productos farmacéuticos y medicinales</t>
  </si>
  <si>
    <t>2.01.04</t>
  </si>
  <si>
    <t>Tintas, pinturas y diluyentes</t>
  </si>
  <si>
    <t>2.02.03</t>
  </si>
  <si>
    <t>Alimentos y bebidas</t>
  </si>
  <si>
    <t>2.03.04</t>
  </si>
  <si>
    <t>Materiales y productos eléctricos, telefónicos y de cómputo</t>
  </si>
  <si>
    <t>2.04.01</t>
  </si>
  <si>
    <t>Herramientas e instrumentos</t>
  </si>
  <si>
    <t>2.04.02</t>
  </si>
  <si>
    <t>Repuestos y accesorios</t>
  </si>
  <si>
    <t>2.99.01</t>
  </si>
  <si>
    <t>2.99.03</t>
  </si>
  <si>
    <t xml:space="preserve">Productos de papel, cartón e impresos </t>
  </si>
  <si>
    <t>Otros incentivos salariales</t>
  </si>
  <si>
    <t>0.03.04</t>
  </si>
  <si>
    <t>2.99.04</t>
  </si>
  <si>
    <t>Textiles y vestuario</t>
  </si>
  <si>
    <t>2.99.05</t>
  </si>
  <si>
    <t>2.99.07</t>
  </si>
  <si>
    <t xml:space="preserve">Útiles y materiales de cocina y comedor </t>
  </si>
  <si>
    <t>2.99.99</t>
  </si>
  <si>
    <t>Otros útiles, materiales y suministros</t>
  </si>
  <si>
    <t>5.01.02</t>
  </si>
  <si>
    <t>5.01.04</t>
  </si>
  <si>
    <t>6.02.01</t>
  </si>
  <si>
    <t>6.03.01</t>
  </si>
  <si>
    <t>6.03.99</t>
  </si>
  <si>
    <t>Servicio de Telecomunicaciones</t>
  </si>
  <si>
    <t>Información</t>
  </si>
  <si>
    <t>Seguros, reaseguros y otras obligaciones</t>
  </si>
  <si>
    <t>Becas a funcionarios</t>
  </si>
  <si>
    <t>REMUNERACIONES</t>
  </si>
  <si>
    <t>SERVICIOS</t>
  </si>
  <si>
    <t>BIENES DURADEROS</t>
  </si>
  <si>
    <t>CÓDIGO</t>
  </si>
  <si>
    <t>OBJETO DEL GASTO</t>
  </si>
  <si>
    <t>Salario escolar</t>
  </si>
  <si>
    <t>MATERIALES Y SUMINISTROS</t>
  </si>
  <si>
    <t>TRANSFERENCIAS CORRIENTES</t>
  </si>
  <si>
    <t>Prestaciones legales</t>
  </si>
  <si>
    <t>Otros alquileres</t>
  </si>
  <si>
    <t>Impresión, encuadernación y otros</t>
  </si>
  <si>
    <t>5</t>
  </si>
  <si>
    <t>Subsidio por incapacidades</t>
  </si>
  <si>
    <t>Cuotas a Organismos Internacionales</t>
  </si>
  <si>
    <t>0</t>
  </si>
  <si>
    <t>0.01.01</t>
  </si>
  <si>
    <t>0.02.01</t>
  </si>
  <si>
    <t xml:space="preserve">Tiempo extraordinario </t>
  </si>
  <si>
    <t>0.02.02</t>
  </si>
  <si>
    <t>Recargo de funciones</t>
  </si>
  <si>
    <t>Decimotercer mes</t>
  </si>
  <si>
    <t>0.04.01</t>
  </si>
  <si>
    <t>0.04.05</t>
  </si>
  <si>
    <t>0.05.02</t>
  </si>
  <si>
    <t>0.05.03</t>
  </si>
  <si>
    <t>0.05.05</t>
  </si>
  <si>
    <t>1.02.03</t>
  </si>
  <si>
    <t>Servicio de correo</t>
  </si>
  <si>
    <t>1.02.04</t>
  </si>
  <si>
    <t>1.03.01</t>
  </si>
  <si>
    <t>1.03.03</t>
  </si>
  <si>
    <t>1.04.04</t>
  </si>
  <si>
    <t>1.04.05</t>
  </si>
  <si>
    <t>1.04.06</t>
  </si>
  <si>
    <t>1.04.99</t>
  </si>
  <si>
    <t>1.05.01</t>
  </si>
  <si>
    <t>Transporte dentro del país</t>
  </si>
  <si>
    <t>1.05.02</t>
  </si>
  <si>
    <t>Viáticos dentro del país</t>
  </si>
  <si>
    <t>1.05.03</t>
  </si>
  <si>
    <t>Transporte en el exterior</t>
  </si>
  <si>
    <t>1.05.04</t>
  </si>
  <si>
    <t>Viáticos en el exterior</t>
  </si>
  <si>
    <t>1.06.01</t>
  </si>
  <si>
    <t>5.01.03</t>
  </si>
  <si>
    <t>Remuneraciones</t>
  </si>
  <si>
    <t>1.08.99</t>
  </si>
  <si>
    <t>1.08.06</t>
  </si>
  <si>
    <t>1.03.07</t>
  </si>
  <si>
    <t>Servicio de Transferencia Electrónica de Información</t>
  </si>
  <si>
    <t>Equipo de comunicación</t>
  </si>
  <si>
    <t>1.04.02</t>
  </si>
  <si>
    <t>2.99.06</t>
  </si>
  <si>
    <t>Útiles y materiales de resguardo y seguridad</t>
  </si>
  <si>
    <t>6.06.01</t>
  </si>
  <si>
    <t>Indemnizaciones</t>
  </si>
  <si>
    <t>1.01.02</t>
  </si>
  <si>
    <t>Alquiler de maquinaria, equipo y mobiliario</t>
  </si>
  <si>
    <t>1.04.01</t>
  </si>
  <si>
    <t>1.02.99</t>
  </si>
  <si>
    <t>Otros servicios básicos</t>
  </si>
  <si>
    <t>1.09.99</t>
  </si>
  <si>
    <t>Otros Impuestos</t>
  </si>
  <si>
    <t>2.99.02</t>
  </si>
  <si>
    <t>Contribución Patronal al Seguro de Salud de la CCSS</t>
  </si>
  <si>
    <t>5.99.03</t>
  </si>
  <si>
    <t>Bienes Intangibles</t>
  </si>
  <si>
    <t>6.02.02</t>
  </si>
  <si>
    <t>Becas a terceras personas</t>
  </si>
  <si>
    <t>DIFERENCIA ABSOLUTA</t>
  </si>
  <si>
    <t>VARIACIÓN 
PORCENTUAL</t>
  </si>
  <si>
    <t xml:space="preserve">Servicio de desarrollo de sistemas </t>
  </si>
  <si>
    <r>
      <t xml:space="preserve">PRESUPUESTO AÑO
</t>
    </r>
    <r>
      <rPr>
        <b/>
        <sz val="12"/>
        <rFont val="Arial"/>
        <family val="2"/>
      </rPr>
      <t>2020</t>
    </r>
  </si>
  <si>
    <t>Actividades de protocolo</t>
  </si>
  <si>
    <t>Mantenimiento  y reparación de equipo de transporte</t>
  </si>
  <si>
    <t>Mantenimiento  y reparación de equipo de comunicación</t>
  </si>
  <si>
    <t>Mantenimiento de otros equipo</t>
  </si>
  <si>
    <t>Útiles y materiales de oficina y cómputo</t>
  </si>
  <si>
    <t>Útiles y materiales médico hospitalario</t>
  </si>
  <si>
    <t>Útiles y materiales de limpieza</t>
  </si>
  <si>
    <t>Mantenimiento y reparación de equipo y mobiliario de oficina</t>
  </si>
  <si>
    <t>Mantenimiento y reparación de equipo de cómputo y sistemas</t>
  </si>
  <si>
    <r>
      <t xml:space="preserve">PRESUPUESTO AÑO
</t>
    </r>
    <r>
      <rPr>
        <b/>
        <sz val="12"/>
        <rFont val="Arial"/>
        <family val="2"/>
      </rPr>
      <t>2021</t>
    </r>
  </si>
  <si>
    <t>Dietas</t>
  </si>
  <si>
    <t>0.02.05</t>
  </si>
  <si>
    <t>Equipo de transporte</t>
  </si>
  <si>
    <t xml:space="preserve">  * Detalle de lo que corresponde la cuenta </t>
  </si>
  <si>
    <t xml:space="preserve">  ** Explicación del porqué hacer la erogación proporcionado por cada uno</t>
  </si>
  <si>
    <t>Gastos de representación</t>
  </si>
  <si>
    <t>1 01 99</t>
  </si>
  <si>
    <t>1 03 02</t>
  </si>
  <si>
    <t>Equipo y Mobiliario de Oficina</t>
  </si>
  <si>
    <t>Publicidad y propaganda</t>
  </si>
  <si>
    <t>Servicios ciencias salud</t>
  </si>
  <si>
    <t>Servicios de gestión de Apoyo (Consultorías)</t>
  </si>
  <si>
    <t>Servicios de gestión de Apoyo (Serv. Adm BCCR)</t>
  </si>
  <si>
    <t>0.03.01</t>
  </si>
  <si>
    <t>Retribuciones por años de servicio</t>
  </si>
  <si>
    <t>0.03.02</t>
  </si>
  <si>
    <t>Restricciones al ejercicio liberal de la profesión</t>
  </si>
  <si>
    <t>0.03.03</t>
  </si>
  <si>
    <t>0.03.99</t>
  </si>
  <si>
    <t>0.04.02</t>
  </si>
  <si>
    <t>Contribución patronal al IMAS</t>
  </si>
  <si>
    <t>0.04.03</t>
  </si>
  <si>
    <t>Contribución patronal al INA</t>
  </si>
  <si>
    <t>0.04.04</t>
  </si>
  <si>
    <t>Contribución patronal al FODESAF</t>
  </si>
  <si>
    <t>Contribución patronal al Banco Popular</t>
  </si>
  <si>
    <t>0.05.01</t>
  </si>
  <si>
    <t>Contribución patronal al seguro de pensiones</t>
  </si>
  <si>
    <t>Aporte patronal al ROPC</t>
  </si>
  <si>
    <t>Aporte patronal al FCL</t>
  </si>
  <si>
    <t>Contribución patronal a fondos administrados</t>
  </si>
  <si>
    <t xml:space="preserve">Análisis de las observaciones </t>
  </si>
  <si>
    <t>Observaciones de supervisados</t>
  </si>
  <si>
    <t xml:space="preserve">Presupuesto para aprobación </t>
  </si>
  <si>
    <t>Resumen de observaciones</t>
  </si>
  <si>
    <t>Supervisado</t>
  </si>
  <si>
    <t xml:space="preserve">Cómo se atendio </t>
  </si>
  <si>
    <t>0.01.03</t>
  </si>
  <si>
    <t>Servicios Especiales</t>
  </si>
  <si>
    <t>1.03.04</t>
  </si>
  <si>
    <t>Transporte de bienes</t>
  </si>
  <si>
    <t>Servicios Jurídicos</t>
  </si>
  <si>
    <t>Servicio de desarrollo de sistemas (consultorías)</t>
  </si>
  <si>
    <t>1.04.03</t>
  </si>
  <si>
    <t>Servicios de ingeniería y arquitectura</t>
  </si>
  <si>
    <t>Servicios Generales</t>
  </si>
  <si>
    <t>Otros servicios de gestión y apoyo (Consultorías)</t>
  </si>
  <si>
    <t>Otros servicios de gestión y apoyo (Edificio ODMs)</t>
  </si>
  <si>
    <r>
      <rPr>
        <b/>
        <sz val="9"/>
        <rFont val="Arial"/>
        <family val="2"/>
      </rPr>
      <t>CCETV:</t>
    </r>
    <r>
      <rPr>
        <sz val="9"/>
        <rFont val="Arial"/>
        <family val="2"/>
      </rPr>
      <t xml:space="preserve"> ¿Solicitamos se aclara a que corresponde?</t>
    </r>
  </si>
  <si>
    <t>Presupuesto de la SUGEVAL para el año 2021</t>
  </si>
  <si>
    <t>Banco Nacional (BN)</t>
  </si>
  <si>
    <t>Cámara de Fondos de Inversión (CAFI)</t>
  </si>
  <si>
    <t>Consultorías, Gastos Administrativos, Consultorías TI, Servicios TI BCCR, Otros servicios de gestión y apoyo, Edificio.</t>
  </si>
  <si>
    <t>Cámara Costarricense de Emisores de Títulos Valores (CCETV)</t>
  </si>
  <si>
    <t>Consultorías, Gastos Administrativos, Consultorías TI, Servicios TI BCCR, Otros servicios de gestión y apoyo, Edificio, Bienes Intangibles, Remuneraciones, Servicios de transferencia electrónica de información, tintes, pintura y diluyentes y Becas a terceras personas.</t>
  </si>
  <si>
    <t>Cámara Intermediarios Bursátiles y Afines (CAMBOLSA)</t>
  </si>
  <si>
    <t>Consultorías, Gastos Administrativos, Consultorías TI, Servicios TI BCCR, Otros servicios de gestión y apoyo, Edificio, Bienes Intangibles.</t>
  </si>
  <si>
    <t>Bolsa Nacional de Valores (BNV)</t>
  </si>
  <si>
    <t>Servicios de ingeniería y arquitectura, Consultorías, Gastos Administrativos, Consultorías TI, Servicios TI BCCR, Otros servicios de gestión y apoyo, Edificio, Bienes Intangibles, Cuotas a organismos internacionales</t>
  </si>
  <si>
    <t>LAFISE</t>
  </si>
  <si>
    <t>Remuneraciones, Servicios de transferencia electrónica de información, Servicios de Ingeniería y Arquitectura, Consultorías,  Consultorías TI, Servicios TI BCCR, Otros servicios de gestión y apoyo, Edificio, Transporte en el país, Transporte en el exterior, Viáticos en el exterior, Capacitación, Bienes Duraderos, Becas a terceras personas, Coutas a organismos internacionales.</t>
  </si>
  <si>
    <t>Edificio
Viajes y víaticos de capacitación.
Bienes intangibles.</t>
  </si>
  <si>
    <r>
      <rPr>
        <b/>
        <sz val="9"/>
        <rFont val="Arial"/>
        <family val="2"/>
      </rPr>
      <t>CAFI:</t>
    </r>
    <r>
      <rPr>
        <sz val="9"/>
        <rFont val="Arial"/>
        <family val="2"/>
      </rPr>
      <t xml:space="preserve"> Detalle de los gatos incluidos
</t>
    </r>
    <r>
      <rPr>
        <b/>
        <sz val="9"/>
        <rFont val="Arial"/>
        <family val="2"/>
      </rPr>
      <t xml:space="preserve">CCETV: </t>
    </r>
    <r>
      <rPr>
        <sz val="9"/>
        <rFont val="Arial"/>
        <family val="2"/>
      </rPr>
      <t>Gastos específicos incluidos y forma de estimación</t>
    </r>
    <r>
      <rPr>
        <b/>
        <sz val="9"/>
        <rFont val="Arial"/>
        <family val="2"/>
      </rPr>
      <t xml:space="preserve">
CAMBOLSA:</t>
    </r>
    <r>
      <rPr>
        <sz val="9"/>
        <rFont val="Arial"/>
        <family val="2"/>
      </rPr>
      <t xml:space="preserve"> Gastos específicos incluidos y forma de estimación
</t>
    </r>
    <r>
      <rPr>
        <b/>
        <sz val="9"/>
        <rFont val="Arial"/>
        <family val="2"/>
      </rPr>
      <t xml:space="preserve">BNV: </t>
    </r>
    <r>
      <rPr>
        <sz val="9"/>
        <rFont val="Arial"/>
        <family val="2"/>
      </rPr>
      <t>Gastos específicos incorporados en las cuentas</t>
    </r>
  </si>
  <si>
    <t>CAFI, CCETV, CAMBOLSA, BNV (Cámaras conjunto)</t>
  </si>
  <si>
    <r>
      <rPr>
        <b/>
        <sz val="9"/>
        <rFont val="Arial"/>
        <family val="2"/>
      </rPr>
      <t>Cámaras conjunto:</t>
    </r>
    <r>
      <rPr>
        <sz val="9"/>
        <rFont val="Arial"/>
        <family val="2"/>
      </rPr>
      <t xml:space="preserve"> Como entes especializados en materia financiera, se hace un llamado para que se adopten políticas en materia de salarios. Así como en el pasado la Contraloría General de la República adopto la aplicación del salarios únicos, los Supervisores dado su expertis,  deben ser concientes del perjuricio que implica  las metodologías vigentes que contemplan pluces, beneficios, prohiciones, etc.  Estimamos que  el ejemplo que pueden dar las autoridades regulatorias es fundamental, toda vez que según tenemos entendido  cuentan con la autonomía administrativa y funcional requerida para avanzar en esta materia. Los regulados hacemos una respetuoso instancia para la adopción cambios máxime que éstos se les transfiere  porcentaje de estas  prácticas poco aceptables desde el punto de vista financiero. Solicitamos por ende, que se inicien los cambios legales  para dar  pasos en esta línea, y que al menos las próximas contrataciones, tengan un régimen distinto. Sin perjucio de lo antes indicado, solicitamos se nos aclare, si los proyectos de reforma de empleo público que se discuten en Asamblea Legislativa, en el caso de que fueran aprobados, tendrían aplicación inmediata en el presupuesto del 2021?</t>
    </r>
  </si>
  <si>
    <r>
      <rPr>
        <b/>
        <sz val="9"/>
        <rFont val="Arial"/>
        <family val="2"/>
      </rPr>
      <t xml:space="preserve">CCETV: </t>
    </r>
    <r>
      <rPr>
        <sz val="9"/>
        <rFont val="Arial"/>
        <family val="2"/>
      </rPr>
      <t xml:space="preserve">¿cuáles son las plazas que tienen este tipo de restricción?
</t>
    </r>
    <r>
      <rPr>
        <b/>
        <sz val="9"/>
        <rFont val="Arial"/>
        <family val="2"/>
      </rPr>
      <t>Cámaras conjunto:</t>
    </r>
    <r>
      <rPr>
        <sz val="9"/>
        <rFont val="Arial"/>
        <family val="2"/>
      </rPr>
      <t xml:space="preserve"> Como entes especializados en materia financiera, se hace un llamado para que se adopten políticas en materia de salarios. Así como en el pasado la Contraloría General de la República adopto la aplicación del salarios únicos, los Supervisores dado su expertis,  deben ser concientes del perjuricio que implica  las metodologías vigentes que contemplan pluces, beneficios, prohiciones, etc.  Estimamos que  el ejemplo que pueden dar las autoridades regulatorias es fundamental, toda vez que según tenemos entendido  cuentan con la autonomía administrativa y funcional requerida para avanzar en esta materia. Los regulados hacemos una respetuoso instancia para la adopción cambios máxime que éstos se les transfiere  porcentaje de estas  prácticas poco aceptables desde el punto de vista financiero. Solicitamos por ende, que se inicien los cambios legales  para dar  pasos en esta línea, y que al menos las próximas contrataciones, tengan un régimen distinto. Sin perjucio de lo antes indicado, solicitamos se nos aclare, si los proyectos de reforma de empleo público que se discuten en Asamblea Legislativa, en el caso de que fueran aprobados, tendrían aplicación inmediata en el presupuesto del 2021?</t>
    </r>
  </si>
  <si>
    <r>
      <rPr>
        <b/>
        <sz val="9"/>
        <rFont val="Arial"/>
        <family val="2"/>
      </rPr>
      <t xml:space="preserve">CCETV: </t>
    </r>
    <r>
      <rPr>
        <sz val="9"/>
        <rFont val="Arial"/>
        <family val="2"/>
      </rPr>
      <t xml:space="preserve">¿Se solicita un mayor detalle de esta erogación, pues no es claro a cuál información especializada se refiere siendo un monto tan elevado?
</t>
    </r>
    <r>
      <rPr>
        <b/>
        <sz val="9"/>
        <rFont val="Arial"/>
        <family val="2"/>
      </rPr>
      <t>Cámaras conjunto:</t>
    </r>
    <r>
      <rPr>
        <sz val="9"/>
        <rFont val="Arial"/>
        <family val="2"/>
      </rPr>
      <t xml:space="preserve"> En atendión a la estrechez financiera que se atravisa solicitamos la revisión de este rubo.</t>
    </r>
  </si>
  <si>
    <r>
      <rPr>
        <b/>
        <sz val="9"/>
        <rFont val="Arial"/>
        <family val="2"/>
      </rPr>
      <t xml:space="preserve">BNV: </t>
    </r>
    <r>
      <rPr>
        <sz val="9"/>
        <rFont val="Arial"/>
        <family val="2"/>
      </rPr>
      <t xml:space="preserve">Gastos específicos incorporados en la cuenta
</t>
    </r>
    <r>
      <rPr>
        <b/>
        <sz val="9"/>
        <rFont val="Arial"/>
        <family val="2"/>
      </rPr>
      <t xml:space="preserve">Cámaras conjunto:  </t>
    </r>
    <r>
      <rPr>
        <sz val="9"/>
        <rFont val="Arial"/>
        <family val="2"/>
      </rPr>
      <t xml:space="preserve">Como los expusimos en nuestra carta de remisión,  llama la atención que para un edificio nuevo  se presupueste un monto tan alto para este concepto. Por ser este año de gran restricción para el país, solicitamos la suspención de mejoras. </t>
    </r>
  </si>
  <si>
    <r>
      <rPr>
        <b/>
        <sz val="9"/>
        <rFont val="Arial"/>
        <family val="2"/>
      </rPr>
      <t>CAFI:</t>
    </r>
    <r>
      <rPr>
        <sz val="9"/>
        <rFont val="Arial"/>
        <family val="2"/>
      </rPr>
      <t xml:space="preserve"> Detalle de los gatos incluidos
</t>
    </r>
    <r>
      <rPr>
        <b/>
        <sz val="9"/>
        <rFont val="Arial"/>
        <family val="2"/>
      </rPr>
      <t>CCETV:</t>
    </r>
    <r>
      <rPr>
        <sz val="9"/>
        <rFont val="Arial"/>
        <family val="2"/>
      </rPr>
      <t xml:space="preserve"> Gastos específicos incluidos y forma de estimación
</t>
    </r>
    <r>
      <rPr>
        <b/>
        <sz val="9"/>
        <rFont val="Arial"/>
        <family val="2"/>
      </rPr>
      <t xml:space="preserve">CAMBOLSA: </t>
    </r>
    <r>
      <rPr>
        <sz val="9"/>
        <rFont val="Arial"/>
        <family val="2"/>
      </rPr>
      <t xml:space="preserve">Gastos específicos incluidos y forma de estimación
</t>
    </r>
    <r>
      <rPr>
        <b/>
        <sz val="9"/>
        <rFont val="Arial"/>
        <family val="2"/>
      </rPr>
      <t>BNV:</t>
    </r>
    <r>
      <rPr>
        <sz val="9"/>
        <rFont val="Arial"/>
        <family val="2"/>
      </rPr>
      <t xml:space="preserve"> Gastos específicos incorporados en las cuentas
</t>
    </r>
    <r>
      <rPr>
        <b/>
        <sz val="9"/>
        <rFont val="Arial"/>
        <family val="2"/>
      </rPr>
      <t>Cámaras conjunto:</t>
    </r>
    <r>
      <rPr>
        <sz val="9"/>
        <rFont val="Arial"/>
        <family val="2"/>
      </rPr>
      <t xml:space="preserve"> Los ente supervisados y regulados en general, han tenido que revisar a profundidad sus Planes Estratégicos y realizar ajustes dolorosos pero necesarios para garantizar la continuidad de sus negocios, esto motivo de la estrechez financiera que atraviesan. En este entido, solicitamos una revisión  de este rubro, que entendemos incluye actividades programadas para el 2021 según el plan estratégido  de la SUGEVAL 2019-2023, pero que de igualmanera que el sector regulado lo ha echo, consideramos debe analizarse a la luz de la realidad; es decir, debe evaluarse la necesidad de posponer algunos de estos proyectos al menos por un año. Situación similar encontramos  en otras partidas asociadas con dicho plan estratégico, a saber: 1.04.05 Servicios de Desarrollo de Sistemas (Consultorías) y 1.04.99  Otros Servicios de Gestión y Apoyo (Consultorías). No omitimos señalar que consideramos que SUGEVAL cuenta con personal ampliamente especializado, que ha contado con capacitaciones de muy alto nivel en el pasado (Ejemplo Toronto Center) que sin lugar a dudas pueden atender los requerimientos del Regulador.  </t>
    </r>
  </si>
  <si>
    <r>
      <rPr>
        <b/>
        <sz val="9"/>
        <rFont val="Arial"/>
        <family val="2"/>
      </rPr>
      <t>CAFI:</t>
    </r>
    <r>
      <rPr>
        <sz val="9"/>
        <rFont val="Arial"/>
        <family val="2"/>
      </rPr>
      <t xml:space="preserve"> Detalle de los gatos incluidos
</t>
    </r>
    <r>
      <rPr>
        <b/>
        <sz val="9"/>
        <rFont val="Arial"/>
        <family val="2"/>
      </rPr>
      <t>CCETV:</t>
    </r>
    <r>
      <rPr>
        <sz val="9"/>
        <rFont val="Arial"/>
        <family val="2"/>
      </rPr>
      <t xml:space="preserve"> Gastos específicos incluidos y forma de estimación
</t>
    </r>
    <r>
      <rPr>
        <b/>
        <sz val="9"/>
        <rFont val="Arial"/>
        <family val="2"/>
      </rPr>
      <t xml:space="preserve">CAMBOLSA: </t>
    </r>
    <r>
      <rPr>
        <sz val="9"/>
        <rFont val="Arial"/>
        <family val="2"/>
      </rPr>
      <t xml:space="preserve">Gastos específicos incluidos y forma de estimación
</t>
    </r>
    <r>
      <rPr>
        <b/>
        <sz val="9"/>
        <rFont val="Arial"/>
        <family val="2"/>
      </rPr>
      <t xml:space="preserve">BNV: </t>
    </r>
    <r>
      <rPr>
        <sz val="9"/>
        <rFont val="Arial"/>
        <family val="2"/>
      </rPr>
      <t xml:space="preserve">Gastos específicos incorporados en las cuentas
</t>
    </r>
    <r>
      <rPr>
        <b/>
        <sz val="9"/>
        <rFont val="Arial"/>
        <family val="2"/>
      </rPr>
      <t>Cámaras:</t>
    </r>
    <r>
      <rPr>
        <sz val="9"/>
        <rFont val="Arial"/>
        <family val="2"/>
      </rPr>
      <t xml:space="preserve"> Los ente supervisados y regulados en general, han tenido que revisar a profundidad sus Planes Estratégicos y realizar ajustes dolorosos pero necesarios para garantizar la continuidad de sus negocios, esto motivo de la estrechez financiera que atraviesan. En este entido, solicitamos una revisión  de este rubro, que entendemos incluye actividades programadas para el 2021 según el plan estratégido  de la SUGEVAL 2019-2023, pero que de igualmanera que el sector regulado lo ha echo, consideramos debe analizarse a la luz de la realidad; es decir, debe evaluarse la necesidad de posponer algunos de estos proyectos al menos por un año. Situación similar encontramos  en otras partidas asociadas con dicho plan estratégico, a saber: 1.04.05 Servicios de Desarrollo de Sistemas (Consultorías) y 1.04.99  Otros Servicios de Gestión y Apoyo (Consultorías). No omitimos señalar que consideramos que SUGEVAL cuenta con personal ampliamente especializado, que ha contado con capacitaciones de muy alto nivel en el pasado (Ejemplo Toronto Center) que sin lugar a dudas pueden atender los requerimientos del Regulador.  </t>
    </r>
  </si>
  <si>
    <r>
      <rPr>
        <b/>
        <sz val="9"/>
        <rFont val="Arial"/>
        <family val="2"/>
      </rPr>
      <t>CAFI:</t>
    </r>
    <r>
      <rPr>
        <sz val="9"/>
        <rFont val="Arial"/>
        <family val="2"/>
      </rPr>
      <t xml:space="preserve"> Detalle de los gatos incluidos
</t>
    </r>
    <r>
      <rPr>
        <b/>
        <sz val="9"/>
        <rFont val="Arial"/>
        <family val="2"/>
      </rPr>
      <t xml:space="preserve">CCETV: </t>
    </r>
    <r>
      <rPr>
        <sz val="9"/>
        <rFont val="Arial"/>
        <family val="2"/>
      </rPr>
      <t xml:space="preserve">Gastos específicos incluidos y forma de estimación
</t>
    </r>
    <r>
      <rPr>
        <b/>
        <sz val="9"/>
        <rFont val="Arial"/>
        <family val="2"/>
      </rPr>
      <t xml:space="preserve">CAMBOLSA: </t>
    </r>
    <r>
      <rPr>
        <sz val="9"/>
        <rFont val="Arial"/>
        <family val="2"/>
      </rPr>
      <t xml:space="preserve">Gastos específicos incluidos y forma de estimación
</t>
    </r>
    <r>
      <rPr>
        <b/>
        <sz val="9"/>
        <rFont val="Arial"/>
        <family val="2"/>
      </rPr>
      <t xml:space="preserve">BNV: </t>
    </r>
    <r>
      <rPr>
        <sz val="9"/>
        <rFont val="Arial"/>
        <family val="2"/>
      </rPr>
      <t xml:space="preserve">Gastos específicos incorporados en las cuentas
</t>
    </r>
    <r>
      <rPr>
        <b/>
        <sz val="9"/>
        <rFont val="Arial"/>
        <family val="2"/>
      </rPr>
      <t xml:space="preserve">Cámaras conjunto: </t>
    </r>
    <r>
      <rPr>
        <sz val="9"/>
        <rFont val="Arial"/>
        <family val="2"/>
      </rPr>
      <t xml:space="preserve"> Los ente supervisados y regulados en general, han tenido que revisar a profundidad sus Planes Estratégicos y realizar ajustes dolorosos pero necesarios para garantizar la continuidad de sus negocios, esto motivo de la estrechez financiera que atraviesan. En este entido, solicitamos una revisión  de este rubro, que entendemos incluye actividades programadas para el 2021 según el plan estratégido  de la SUGEVAL 2019-2023, pero que de igualmanera que el sector regulado lo ha echo, consideramos debe analizarse a la luz de la realidad; es decir, debe evaluarse la necesidad de posponer algunos de estos proyectos al menos por un año. Situación similar encontramos  en otras partidas asociadas con dicho plan estratégico, a saber: 1.04.05 Servicios de Desarrollo de Sistemas (Consultorías) y 1.04.99  Otros Servicios de Gestión y Apoyo (Consultorías). No omitimos señalar que consideramos que SUGEVAL cuenta con personal ampliamente especializado, que ha contado con capacitaciones de muy alto nivel en el pasado (Ejemplo Toronto Center) que sin lugar a dudas pueden atender los requerimientos del Regulador.  </t>
    </r>
  </si>
  <si>
    <r>
      <rPr>
        <b/>
        <sz val="9"/>
        <rFont val="Arial"/>
        <family val="2"/>
      </rPr>
      <t xml:space="preserve">Cámaras conjunto:  </t>
    </r>
    <r>
      <rPr>
        <sz val="9"/>
        <rFont val="Arial"/>
        <family val="2"/>
      </rPr>
      <t xml:space="preserve">Se considera un  monto  alto considerando que es posible que aún para el año 2021 los traslados físicos sean muy limitados.    </t>
    </r>
  </si>
  <si>
    <r>
      <rPr>
        <b/>
        <sz val="9"/>
        <rFont val="Arial"/>
        <family val="2"/>
      </rPr>
      <t xml:space="preserve">Cámaras conjunto: </t>
    </r>
    <r>
      <rPr>
        <sz val="9"/>
        <rFont val="Arial"/>
        <family val="2"/>
      </rPr>
      <t xml:space="preserve"> Ha quedado claro que el uso de herramientas tecnológicas facultan una comunicación expedita, sin costo y permanente si se desea. En este sentido el traslado físico a otros países inclusive para capacitaciones, muchas que ya son virtuales, es incencesario. Dada la estrechez economica del país en 2021,  deberian eliminarse las actividades fuera del país.  </t>
    </r>
  </si>
  <si>
    <r>
      <rPr>
        <b/>
        <sz val="9"/>
        <rFont val="Arial"/>
        <family val="2"/>
      </rPr>
      <t>Cámaras conjunto:</t>
    </r>
    <r>
      <rPr>
        <sz val="9"/>
        <rFont val="Arial"/>
        <family val="2"/>
      </rPr>
      <t>Este rubro se encuentra totalmente relacionado con nuestro comentario al rubro 1.05.03 por lo que debe eliminarse o  en último caso reducirse.</t>
    </r>
  </si>
  <si>
    <r>
      <rPr>
        <b/>
        <sz val="9"/>
        <rFont val="Arial"/>
        <family val="2"/>
      </rPr>
      <t>BN:</t>
    </r>
    <r>
      <rPr>
        <sz val="9"/>
        <rFont val="Arial"/>
        <family val="2"/>
      </rPr>
      <t xml:space="preserve"> La partida de capacitaciones refleja un incremento del 43% respecto del presupuesto 2020. Teniendo en consideración aspectos tales como efectos de la pandemia, limitación de salidas y las nuevas propuestas de capacitaciones virtuales tanto locales como internacionales, pareciera que no se están considerando en el presupuesto 2021 el aprovechamiento de estas nuevas modalidades, las cuales podrían traer consigo reducciones de costos, incluyendo costos de traslado, hospedaje, viaje, entre otras.
</t>
    </r>
    <r>
      <rPr>
        <b/>
        <sz val="9"/>
        <rFont val="Arial"/>
        <family val="2"/>
      </rPr>
      <t>Cámaras conjunto:</t>
    </r>
    <r>
      <rPr>
        <sz val="9"/>
        <rFont val="Arial"/>
        <family val="2"/>
      </rPr>
      <t xml:space="preserve">  Es cuestionable, como se anotó en el rubro de Viajes y Viáticos, que se proyecten capacitaciones con un incremento de más del 44% con respecto al año anterior. En estos tiempos no es de recibo  sumas en capacitaciones tan cuantiosas y menos si incluyen el traslado físico, pues pueden ser llevadas a cabo de forma virtual, con la facilidad de que puede ser atendidas por muchos funcionarios, lo que resultaría más económico y con un efecto multiplicador.  El Regulador debe innovar con otras maneras de capacitar a sus colaboradores,  o a través de convenios  con reguladores de otras plazas de mayor desarrollo (ver rubro 6.7.01), podrían coordinarse este tipo de intercambios virtuales y hasta gratuitos. Por la  estrechez economica del país, las capacitaciones en el exterior deberían  eliminarse en este año 2021.</t>
    </r>
  </si>
  <si>
    <r>
      <rPr>
        <b/>
        <sz val="9"/>
        <rFont val="Arial"/>
        <family val="2"/>
      </rPr>
      <t>BN:</t>
    </r>
    <r>
      <rPr>
        <sz val="9"/>
        <rFont val="Arial"/>
        <family val="2"/>
      </rPr>
      <t xml:space="preserve"> En el presupuesto 2021 se incluye la partida de bienes intangibles con un importante incremento del 330% donde no se puede determinar el motivo de dicho incremento.
</t>
    </r>
    <r>
      <rPr>
        <b/>
        <sz val="9"/>
        <rFont val="Arial"/>
        <family val="2"/>
      </rPr>
      <t>CCETV:</t>
    </r>
    <r>
      <rPr>
        <sz val="9"/>
        <rFont val="Arial"/>
        <family val="2"/>
      </rPr>
      <t xml:space="preserve"> Gastos específicos incluidos y forma de estimación
</t>
    </r>
    <r>
      <rPr>
        <b/>
        <sz val="9"/>
        <rFont val="Arial"/>
        <family val="2"/>
      </rPr>
      <t>CAMBOLSA:</t>
    </r>
    <r>
      <rPr>
        <sz val="9"/>
        <rFont val="Arial"/>
        <family val="2"/>
      </rPr>
      <t xml:space="preserve"> Gastos específicos incluidos y forma de estimación
</t>
    </r>
    <r>
      <rPr>
        <b/>
        <sz val="9"/>
        <rFont val="Arial"/>
        <family val="2"/>
      </rPr>
      <t>BNV:</t>
    </r>
    <r>
      <rPr>
        <sz val="9"/>
        <rFont val="Arial"/>
        <family val="2"/>
      </rPr>
      <t xml:space="preserve"> Se refiere a la adquisición y el desarrollo de sistemas informáticos, con un aumento y un monto considerable; no indica justificación de tales inversiones, sobre todo en la coyuntura económica actual
</t>
    </r>
    <r>
      <rPr>
        <b/>
        <sz val="9"/>
        <rFont val="Arial"/>
        <family val="2"/>
      </rPr>
      <t>LAFISE:</t>
    </r>
    <r>
      <rPr>
        <sz val="9"/>
        <rFont val="Arial"/>
        <family val="2"/>
      </rPr>
      <t xml:space="preserve"> ¿A qué corresponde el incremento? 
</t>
    </r>
    <r>
      <rPr>
        <b/>
        <sz val="9"/>
        <rFont val="Arial"/>
        <family val="2"/>
      </rPr>
      <t xml:space="preserve">Cámaras conjunto: </t>
    </r>
    <r>
      <rPr>
        <sz val="9"/>
        <rFont val="Arial"/>
        <family val="2"/>
      </rPr>
      <t xml:space="preserve"> El incremento con respecto al año 2020 de mas de un 330% se considera excesivo;  según entendemos, esta partida integra  herramientas tecnológicas utilizadas por las áreas de supervisión para gestionar los procesos de vigilancia en las entidades reguladas, siendo así,  nos preguntamos si la inversión en esta tecnologia estará asociada a una reducción de la planilla dado que según entendemos, presicamente herramientas  permiten con muy poco recurso humano ejercer tal supervisión.</t>
    </r>
  </si>
  <si>
    <r>
      <rPr>
        <b/>
        <sz val="9"/>
        <rFont val="Arial"/>
        <family val="2"/>
      </rPr>
      <t>CCETV:</t>
    </r>
    <r>
      <rPr>
        <sz val="9"/>
        <rFont val="Arial"/>
        <family val="2"/>
      </rPr>
      <t xml:space="preserve"> ¿A qué corresponde?
</t>
    </r>
    <r>
      <rPr>
        <b/>
        <sz val="9"/>
        <rFont val="Arial"/>
        <family val="2"/>
      </rPr>
      <t xml:space="preserve">Cámaras conjunto:  </t>
    </r>
    <r>
      <rPr>
        <sz val="9"/>
        <rFont val="Arial"/>
        <family val="2"/>
      </rPr>
      <t>Si bien se entiende el interés filantrópico, este debe ser un gasto que asuma sin cargo a los regulados, máxime que éstos tienen sus propios programas de responsabilidad social. Solicitamos la eliminación de este rubro en su totalidad en lo que corresponde al cargo a regulados.</t>
    </r>
  </si>
  <si>
    <r>
      <rPr>
        <b/>
        <sz val="9"/>
        <rFont val="Arial"/>
        <family val="2"/>
      </rPr>
      <t>BNV:</t>
    </r>
    <r>
      <rPr>
        <sz val="9"/>
        <rFont val="Arial"/>
        <family val="2"/>
      </rPr>
      <t xml:space="preserve"> ¿A qué se debe el incremento del 50%?
</t>
    </r>
    <r>
      <rPr>
        <b/>
        <sz val="9"/>
        <rFont val="Arial"/>
        <family val="2"/>
      </rPr>
      <t xml:space="preserve">Cámaras conjunto: </t>
    </r>
    <r>
      <rPr>
        <sz val="9"/>
        <rFont val="Arial"/>
        <family val="2"/>
      </rPr>
      <t xml:space="preserve">Justamente esta erogación nos da la razón en el tipo de apoyo que pueden obtener la SUGEVAL para mejorar la capacitación de sus colaboradores sin necesidad de incurrir en costos viajes, coordinando las mismas de manera virtual con efecto multiplicador a lo interno de la organización, por la participación de un número mayor de sus funcionarios. </t>
    </r>
  </si>
  <si>
    <t>Observaciones recibidas</t>
  </si>
  <si>
    <t>Temas</t>
  </si>
  <si>
    <r>
      <rPr>
        <b/>
        <sz val="8"/>
        <rFont val="Arial"/>
        <family val="2"/>
      </rPr>
      <t xml:space="preserve">Cámaras conjunto: </t>
    </r>
    <r>
      <rPr>
        <sz val="8"/>
        <rFont val="Arial"/>
        <family val="2"/>
      </rPr>
      <t>Se aclara, no se acepta
Ley N° 7558. Ley Orgánica del Banco Central de Costa Rica.
La Institución dispone de su propia política salarial para definir los ajustes de salarios de sus escalas, la cual se sustenta en dos principales aspectos: comportamiento del mercado salarial de referencia (mercado= sector financiero nacional) y el comportamiento de la inflación (proyectado en un 3% para el 2021). Es a patir de ambos aspectos que se determina la variación requerida en el presupuesto del año siguiente (provisión para aumentos salariales), la cual se incluye en la partida de remuneraciones para prever el contenido económico suficiente y así evitar faltantes durante el próximo ejercicio presupuestario. Para el 2021 se estimó un crecimiento del 1% en las partidas de remuneraciones.
Para el 2021 no se incrementa el número de plazas en relación con la formulación del año 2020, por el contrario, hay una reducción de 3 plazas en la SUGEVAL dado el cierre del área administrativa de dicha entidad y 3 plazas menos en el BCCR.  Con base en los datos actuales, se estima a nivel institucional para el incio del 2021, 110 plazas vacantes y  1.125 plazas ocupadas.  Además, 320 plazas estarán cubiertas por el regimen salarial de básico más pluses y el resto de plazas por el régimen de de salario global y servicios especiales.</t>
    </r>
  </si>
  <si>
    <r>
      <rPr>
        <b/>
        <sz val="8"/>
        <rFont val="Arial"/>
        <family val="2"/>
      </rPr>
      <t>Cámaras conjunto:</t>
    </r>
    <r>
      <rPr>
        <sz val="8"/>
        <rFont val="Arial"/>
        <family val="2"/>
      </rPr>
      <t xml:space="preserve"> Se aclara, no se acepta
Ley No. 9635, de Fortalecimiento de la Finanzas Públicas y la Ley de Salarios de la Administración Públicas 
Esta partida esta compuesta por dos rubros salariales definidos internamente como anualidades y méritos.  El primero fue directamente afectado por la Ley 9635 (Ley de Fortalecimiento de las Finanzas Públicas) en cuanto al porcentaje y mecanismo de reconocimiento; sin embargo, ambos componentes se transformaron a montos nomianles fijos, por lo que dejaron su naturaleza porcentual anclada en el pasado. Actualmente, las anualidades son un monto fijo que crece en un 1,94% del salario básico vigente del año 2018 para los puestos profesionales y en un 2,54% para los puestos no profesionales. Los méritos también crecen pero en un 2,5%, 3,0% o 3,5% dependiendo de la categoría salarial del titular y además condicionado a una evaluación de desempeño que se efectúa cada seis meses, si las evaluaciones sobrepasan el mínimo establecido, se incrementa el rubro salarial en un monto fijo con base en el salario básico también del año 2018.
Fuente :  División Administrativa </t>
    </r>
  </si>
  <si>
    <r>
      <rPr>
        <b/>
        <sz val="8"/>
        <rFont val="Arial"/>
        <family val="2"/>
      </rPr>
      <t xml:space="preserve">Cámaras conjunto: </t>
    </r>
    <r>
      <rPr>
        <sz val="8"/>
        <rFont val="Arial"/>
        <family val="2"/>
      </rPr>
      <t>Se aclara, no se acepta
Esta compuesto por tres rubros salariales a saber: Bonificación Profesional, Ajuste Personal  y Ajuste de Mercado. 
Bonificación Profesional: Incentivo que otorga el Banco Central de Costa Rica a todos aquellos empleados que ocupan puestos cuyo requisito académico mínimo es el de bachiller universitario y que sus titulares también lo ostentan. Es un rubro que funciona de acuerdo con un sistema de puntos, en el cual se asignan y acumulan los puntos por diversos factores, tales como: grado académico, cursos de capacitación, experiencia profesional, experiencia docente y otros, y su filosofía es promover e incentivar el desarrollo profesional del funcionario en su puesto y fuera de éste. Al punto de bonificación se le fija un valor mensual en colones y puede ser ajustado en el futuro por disposición del Servicio Civil. Su creación se fundamenta en las normas que rigen a partir del 1° de Junio de 1994 para el BCCR y también es exclusivo para empleados de la escala de básico más pluses.  El valor del punto se reajusta semestralmente, por tanto, dos veces cada año.  A partir del año 2019, con la entrada en vigencia de la ley 9635: Ley de Fortalecimiento de las Finanzas Públicas, establece que los nuevos puntos solo serán reconocidos salarialmente por un plazo máximo de cinco años, y no será reconocidos puntos para aquellos títulos o grados académicos que sean requisito para el puesto. Además, las actividades de capacitación se reconocerán a los servidores públicos siempre y cuando estas no hayan sido sufragadas por la institución.
Ajuste Personal: Rubro invariable, ya que corresponde a una cifra absoluta que se mantiene como derecho adquirido por el empleado a partir del 1º de enero de 1989, al modificarse el anterior Sistema de Evaluación del Desempeño y quedar incluidos los méritos obtenidos anteriormente por el trabajador, dentro de dicho plus, el cual es exclusivo para empleados de la escala de básico más pluses, y es un monto fijo distinto para cada funcionario.
Ajuste de mercado: Componente salarial variable y temporal, que permite equiparar el salario total de un funcionario de la escala regular de básico más pluses con el salario global del puesto homólogo en la escala regular global.</t>
    </r>
  </si>
  <si>
    <t>Se aclaran, no se aceptan</t>
  </si>
  <si>
    <t>Se aclaran</t>
  </si>
  <si>
    <r>
      <rPr>
        <b/>
        <sz val="8"/>
        <rFont val="Arial"/>
        <family val="2"/>
      </rPr>
      <t>BN:</t>
    </r>
    <r>
      <rPr>
        <sz val="8"/>
        <rFont val="Arial"/>
        <family val="2"/>
      </rPr>
      <t xml:space="preserve"> Capacitaciones tanto fuera como dentro del país, así como todos los montos asociados a la misma, contratación del capacitador, además de eventos con las industria en donde se requiere el pago de alimentación, alquiler de local, etc.  Todo lo anterior, responde al plan de capacitación institucional y de activades de relación con la industria.
</t>
    </r>
    <r>
      <rPr>
        <b/>
        <sz val="8"/>
        <rFont val="Arial"/>
        <family val="2"/>
      </rPr>
      <t xml:space="preserve">Cámaras conjunto: </t>
    </r>
    <r>
      <rPr>
        <sz val="8"/>
        <rFont val="Arial"/>
        <family val="2"/>
      </rPr>
      <t>Se aclara, no se acepta</t>
    </r>
  </si>
  <si>
    <r>
      <rPr>
        <b/>
        <sz val="9"/>
        <rFont val="Arial"/>
        <family val="2"/>
      </rPr>
      <t xml:space="preserve">BN: </t>
    </r>
    <r>
      <rPr>
        <sz val="9"/>
        <rFont val="Arial"/>
        <family val="2"/>
      </rPr>
      <t xml:space="preserve">El año anterior se realizó la reubicación de oficinas de las Superintendencias con el objetivo de maximizar espacios y reducir costos de operación y administrativos, en lugar de tener diferentes edificios en diferentes ubicaciones, por lo tanto, debería poderse observar reducciones de gastos por estos conceptos, sin embargo, los costos de remuneración y servicios no lo reflejan así.
</t>
    </r>
    <r>
      <rPr>
        <b/>
        <sz val="9"/>
        <rFont val="Arial"/>
        <family val="2"/>
      </rPr>
      <t>CAFI:</t>
    </r>
    <r>
      <rPr>
        <sz val="9"/>
        <rFont val="Arial"/>
        <family val="2"/>
      </rPr>
      <t xml:space="preserve"> Detalle de los gatos incluidos
</t>
    </r>
    <r>
      <rPr>
        <b/>
        <sz val="9"/>
        <rFont val="Arial"/>
        <family val="2"/>
      </rPr>
      <t>CCETV:</t>
    </r>
    <r>
      <rPr>
        <sz val="9"/>
        <rFont val="Arial"/>
        <family val="2"/>
      </rPr>
      <t xml:space="preserve"> Gastos específicos incluidos y forma de estimación
</t>
    </r>
    <r>
      <rPr>
        <b/>
        <sz val="9"/>
        <rFont val="Arial"/>
        <family val="2"/>
      </rPr>
      <t>CAMBOLSA:</t>
    </r>
    <r>
      <rPr>
        <sz val="9"/>
        <rFont val="Arial"/>
        <family val="2"/>
      </rPr>
      <t xml:space="preserve"> Gastos específicos incluidos y forma de estimación
</t>
    </r>
    <r>
      <rPr>
        <b/>
        <sz val="9"/>
        <rFont val="Arial"/>
        <family val="2"/>
      </rPr>
      <t xml:space="preserve">BNV: </t>
    </r>
    <r>
      <rPr>
        <sz val="9"/>
        <rFont val="Arial"/>
        <family val="2"/>
      </rPr>
      <t xml:space="preserve">Gastos específicos incorporados en las cuentas
</t>
    </r>
    <r>
      <rPr>
        <b/>
        <sz val="9"/>
        <rFont val="Arial"/>
        <family val="2"/>
      </rPr>
      <t xml:space="preserve">Cámaras conjunto: </t>
    </r>
    <r>
      <rPr>
        <sz val="9"/>
        <rFont val="Arial"/>
        <family val="2"/>
      </rPr>
      <t xml:space="preserve">  Favor observar lo indicado en la carta de remisión sobre los costos de alquiler. (El cambio en el edificio representó un gasto mayor, un inquietud que tenía los regulados antes del cambio y los número indican que se materializó)</t>
    </r>
  </si>
  <si>
    <r>
      <rPr>
        <b/>
        <sz val="8"/>
        <rFont val="Arial"/>
        <family val="2"/>
      </rPr>
      <t>CCETV:</t>
    </r>
    <r>
      <rPr>
        <sz val="8"/>
        <rFont val="Arial"/>
        <family val="2"/>
      </rPr>
      <t xml:space="preserve"> Corresponde a servicios adquiridos para el apoyo al seguimiento del mercado de valores internacional, monitoreo de noticias relevantes sobre mercados financieros y de valores que se publiquen en los medios nacionales escritos, indicadores inmobiliarios más importantes del país, legitimación de capitales y financiamiento al terrorismo, Normas Internacionales de Información Financiera y gestión de riesgos. Como parte de un esfuerzo de contención del gasto, para el año 2021 se está disminuyendo dicha partida en un 5%.
</t>
    </r>
    <r>
      <rPr>
        <b/>
        <sz val="8"/>
        <rFont val="Arial"/>
        <family val="2"/>
      </rPr>
      <t xml:space="preserve">Cámaras conjunto: </t>
    </r>
    <r>
      <rPr>
        <sz val="8"/>
        <rFont val="Arial"/>
        <family val="2"/>
      </rPr>
      <t>Se aclara, no se acepta. Como parte de un esfuerzo de contención del gasto, para el año 2021 se está disminuyendo dicha partida en un 5%.</t>
    </r>
  </si>
  <si>
    <r>
      <t xml:space="preserve">BNV: </t>
    </r>
    <r>
      <rPr>
        <sz val="8"/>
        <rFont val="Arial"/>
        <family val="2"/>
      </rPr>
      <t>Dentro de esta partida se incluye el monto destinado para la contratación de una consultoría en reingeniería de proceso, con el propósito de establecer una revisión sobre la forma en que están planteados todos los procesos de la Superintendencia y ajustarlos al modelo de Supervisión Basada en Riesgos.</t>
    </r>
    <r>
      <rPr>
        <b/>
        <sz val="8"/>
        <rFont val="Arial"/>
        <family val="2"/>
      </rPr>
      <t xml:space="preserve">
Cámaras conjunto: </t>
    </r>
    <r>
      <rPr>
        <sz val="8"/>
        <rFont val="Arial"/>
        <family val="2"/>
      </rPr>
      <t xml:space="preserve"> Se aclara, no se acepta
Dentro de esta partida se incluye el monto destinado para la contratación de una consultoría en reingeniería de proceso, con el propósito de establecer una revisión sobre la forma en que están planteados todos los procesos de la Superintendencia y ajustarlos al modelo de Supervisión Basada en Riesgos.</t>
    </r>
  </si>
  <si>
    <r>
      <rPr>
        <b/>
        <sz val="8"/>
        <rFont val="Arial"/>
        <family val="2"/>
      </rPr>
      <t>CCETV:</t>
    </r>
    <r>
      <rPr>
        <sz val="8"/>
        <rFont val="Arial"/>
        <family val="2"/>
      </rPr>
      <t xml:space="preserve"> Se aclara /</t>
    </r>
    <r>
      <rPr>
        <b/>
        <sz val="8"/>
        <rFont val="Arial"/>
        <family val="2"/>
      </rPr>
      <t xml:space="preserve"> Cámaras conjunto: Se aclara, n</t>
    </r>
    <r>
      <rPr>
        <sz val="8"/>
        <rFont val="Arial"/>
        <family val="2"/>
      </rPr>
      <t>o se acepta
Ley General de Control Interno (Ley 8292), Ley Contra la Corrupción y el Enriquecimiento Ilícito en la Función Pública (Ley 8422) y la Ley de Compensación Económica, (Ley 5867) 
Con base en las leyes General de Control Interno (Ley 8292), Contra la Corrupción y el Enriquecimiento Ilícito (Ley 8422) y Compensación Económica, (Ley 5867) este rubro salarial esta definido como el 65% del salario básico de referencia, que en el caso de los empleados globales se considera el salario básico de la categoría homóloga en la escala de básico más pluses. Con la entrada en vigencia de la Ley  9635, el porcentaje de prohibiión se modificó a 30% para puestos profesionales con licenciatura o superior  y 15% para bachilleres , pero solo para los titulares de nuevo ingreso.</t>
    </r>
  </si>
  <si>
    <r>
      <rPr>
        <b/>
        <sz val="8"/>
        <rFont val="Arial"/>
        <family val="2"/>
      </rPr>
      <t xml:space="preserve">CAFI, CCETV, CAMBOLSA, BNV: </t>
    </r>
    <r>
      <rPr>
        <sz val="8"/>
        <rFont val="Arial"/>
        <family val="2"/>
      </rPr>
      <t xml:space="preserve">Abarca los servicios de consultorías que se pretenden contratar. Las consultorías se presupuestan tomando en cuenta los entregables y necesidades de los proyectos, así como algunas que el despacho vea pertinente realizar. Como parte de un esfuerzo de contención del gasto, para el año 2021 se está disminuyendo dicha partida en un 40%.
</t>
    </r>
    <r>
      <rPr>
        <b/>
        <sz val="8"/>
        <rFont val="Arial"/>
        <family val="2"/>
      </rPr>
      <t>Cámaras conjunto:</t>
    </r>
    <r>
      <rPr>
        <sz val="8"/>
        <rFont val="Arial"/>
        <family val="2"/>
      </rPr>
      <t xml:space="preserve">Se aclara, no se acepta. Abarca los servicios de consultorías que se pretenden contratar. Las consultorías se presupuestan tomando en cuenta los entregables y necesidades de los proyectos, así como algunas que el despacho vea pertinente realizar. Como parte de un esfuerzo de contención del gasto, para el año 2021 se está disminuyendo dicha partida en un 40%.
</t>
    </r>
  </si>
  <si>
    <r>
      <rPr>
        <b/>
        <sz val="8"/>
        <rFont val="Arial"/>
        <family val="2"/>
      </rPr>
      <t>CAFI; CCETV, CAMBOLSA, BNV:</t>
    </r>
    <r>
      <rPr>
        <sz val="8"/>
        <rFont val="Arial"/>
        <family val="2"/>
      </rPr>
      <t xml:space="preserve"> Corresponde a los servicios administrativos prestados por el BCCR, los cuales son imputados por medio del Costeo ABC, el cual utiliza como insumos los gastos operativos obtenidos directamente del módulo contable (FI/SAP), Remuneraciones de los funcionarios obtenidas directamente del módulo de recursos humanos (SIRH), las métricas mensuales o periódicas que los recursos a las actividades (inductores) y el Sistema de Costos (SAP Business Objectis Profitability Cost Management. Como parte de un esfuerzo de contención del gasto, para el año 2021  y producto además de una revisión de la metodología con el BCCR se está disminuyendo dicha partida en más de un 20%. </t>
    </r>
  </si>
  <si>
    <r>
      <rPr>
        <b/>
        <sz val="8"/>
        <rFont val="Arial"/>
        <family val="2"/>
      </rPr>
      <t xml:space="preserve">CAFI, CCETV, CAMBOLSA, BNV: </t>
    </r>
    <r>
      <rPr>
        <sz val="8"/>
        <rFont val="Arial"/>
        <family val="2"/>
      </rPr>
      <t xml:space="preserve">Incluye el monto para la contratación de consultorías en el campo de la informática, contratadas a nivel externo de la corporación. El incremento se explica principalmente por el diseño de proyectos de contenido tecnológico que van a impactar en los siguientes años, el costo de los servicios que va a ofrecer la institución. 
Para la estimación se toma en cuenta los entregables y necesidades de los proyectos, así como algunas que el despacho vea pertinente llevar a cabo.
</t>
    </r>
    <r>
      <rPr>
        <b/>
        <sz val="8"/>
        <rFont val="Arial"/>
        <family val="2"/>
      </rPr>
      <t xml:space="preserve">Cámaras conjunto: </t>
    </r>
    <r>
      <rPr>
        <sz val="8"/>
        <rFont val="Arial"/>
        <family val="2"/>
      </rPr>
      <t xml:space="preserve">Se aclara, no se aceptan. Incluye el monto para la contratación de consultorías en el campo de la informática, contratadas a nivel externo de la corporación. El incremento se explica principalmente por el diseño de proyectos de contenido tecnológico que van a impactar en los siguientes años, el costo de los servicios que va a ofrecer la institución. </t>
    </r>
  </si>
  <si>
    <r>
      <rPr>
        <b/>
        <sz val="8"/>
        <rFont val="Arial"/>
        <family val="2"/>
      </rPr>
      <t xml:space="preserve">CAFI, CCETV, CAMBOLSA, BNV: </t>
    </r>
    <r>
      <rPr>
        <sz val="8"/>
        <rFont val="Arial"/>
        <family val="2"/>
      </rPr>
      <t xml:space="preserve">Incluye el monto de los servicios de TI cobrados por el BCCR, departamento de tecnologías, gestión de soluciones, implementaciones de recursos internos y externos, así como temas de sofware y harware. La forma de estimación se basa en el Costeo ABC, el cual, en este caso, toma como insumos las métricas mensuales o periódicas que los recursos asignan a las actividades (inductores).
</t>
    </r>
    <r>
      <rPr>
        <b/>
        <sz val="8"/>
        <rFont val="Arial"/>
        <family val="2"/>
      </rPr>
      <t xml:space="preserve">Cámaras conjunto: </t>
    </r>
    <r>
      <rPr>
        <sz val="8"/>
        <rFont val="Arial"/>
        <family val="2"/>
      </rPr>
      <t>Se aclara, no se acepta.  Incluye el monto de los servicios de TI cobrados por el BCCR, departamento de tecnologías, gestión de soluciones, implementaciones de recursos internos y externos, así como temas de sofware y harware.</t>
    </r>
  </si>
  <si>
    <r>
      <rPr>
        <b/>
        <sz val="8"/>
        <rFont val="Arial"/>
        <family val="2"/>
      </rPr>
      <t xml:space="preserve">CAFI; CCETV; CAMBOLSA, BNV: </t>
    </r>
    <r>
      <rPr>
        <sz val="8"/>
        <rFont val="Arial"/>
        <family val="2"/>
      </rPr>
      <t xml:space="preserve">En esta partida se incluyen los diseños de arte para publicaciones u otros mateariales y el monto para la contratación de servicios de traducción simultánea, en caso de traer a un consultor que no hable el idioma español, y traducción de documentos.   Como parte de un esfuerzo de contención del gasto, para el año 2021 se está disminuyendo dicha partida en más de un 37%. El método de estimación se basa en la cantidad de publicaciones que se proyectan realizar durante el año y, para el caso de la traducción, se toma en cuenta los consultores que se deseen contratar y la cantidad de personas que van a asistir a las charlas, además, se establcer una provisión para la traducción de documentos en caso de ser requerido a lo largo del año.
</t>
    </r>
    <r>
      <rPr>
        <b/>
        <sz val="8"/>
        <rFont val="Arial"/>
        <family val="2"/>
      </rPr>
      <t xml:space="preserve">Cámaras conjunto:  </t>
    </r>
    <r>
      <rPr>
        <sz val="8"/>
        <rFont val="Arial"/>
        <family val="2"/>
      </rPr>
      <t xml:space="preserve">Se aclara, no se acepta. En esta partida se incluyen los diseños de arte para publicaciones u otros mateariales y el monto para la contratación de servicios de traducción simultánea, en caso de traer a un consultor que no hable el idioma español, y traducción de documentos.   Como parte de un esfuerzo de contención del gasto, para el año 2021 se está disminuyendo dicha partida en más de un 37%
</t>
    </r>
  </si>
  <si>
    <r>
      <rPr>
        <b/>
        <sz val="8"/>
        <rFont val="Arial"/>
        <family val="2"/>
      </rPr>
      <t>BN, CAFI; CCETV; CAMBOLSA, BNV:</t>
    </r>
    <r>
      <rPr>
        <sz val="8"/>
        <rFont val="Arial"/>
        <family val="2"/>
      </rPr>
      <t xml:space="preserve"> El rubro incluye los servicios prestado por el BCCR e incluye los servicios de electricidad, alcantarillado, limpieza, vigilancia, mantenimiento del edificio. Los datos del presupuesto 2021, no son comparables con los presupuesto anteriores al año 2019 por cuanto el pago del edificio actual incorpora aspectos como los indicadores anteriormente que no resultan comparables con dichos años, en donde el rubro unicamente incluía el pago propiamente del alquiler.
La forma de estimación se establece por medio de la la distrubución de metros cuadrados del Edificio ODM's que corresponden a Sugeval, el cual es de un 10,48% del total, 1201,25 m2
</t>
    </r>
    <r>
      <rPr>
        <b/>
        <sz val="8"/>
        <rFont val="Arial"/>
        <family val="2"/>
      </rPr>
      <t xml:space="preserve">Cámaras conjunto: </t>
    </r>
    <r>
      <rPr>
        <sz val="8"/>
        <rFont val="Arial"/>
        <family val="2"/>
      </rPr>
      <t xml:space="preserve"> Se aclara, no se acepta. El rubro incluye los servicios prestado por el BCCR e incluye los servicios de electricidad, alcantarillado, limpieza, vigilancia, mantenimiento del edificio. Los datos del presupuesto 2021, no son comparables con los presupuesto anteriores al año 2019 por cuanto el pago del edificio actual incorpora aspectos como los indicadores anteriormente que no resultan comparables con dichos años, en donde el rubro unicamente incluía el pago propiamente del alquiler.</t>
    </r>
  </si>
  <si>
    <r>
      <rPr>
        <b/>
        <sz val="8"/>
        <rFont val="Arial"/>
        <family val="2"/>
      </rPr>
      <t xml:space="preserve">BN, CCETV, CAMBOLSA, BNV, LAFISE: Corresponde a la compra de Licencias del </t>
    </r>
    <r>
      <rPr>
        <sz val="8"/>
        <rFont val="Arial"/>
        <family val="2"/>
      </rPr>
      <t xml:space="preserve">Team Mate, Idea, Adobe. En cuanto al incremente está relacionado con la adquisición de un módulo de riesgos y licencias nuevas de team mate que es el software que se utiliza para llevar a cabo la supervisión de las entidades.
La forma de estimación se establece de acuerdo a la cantidad de supervisores que requieren de diferentes licencias para poder ejecutar sus funciones
</t>
    </r>
    <r>
      <rPr>
        <b/>
        <sz val="8"/>
        <rFont val="Arial"/>
        <family val="2"/>
      </rPr>
      <t xml:space="preserve">Cámaras conjunto:  </t>
    </r>
    <r>
      <rPr>
        <sz val="8"/>
        <rFont val="Arial"/>
        <family val="2"/>
      </rPr>
      <t xml:space="preserve"> Se aclara, no se acepta. Corresponde a la compra de Licencias del Team Mate, Idea, Adobe. En cuanto al incremente está relacionado con la adquisición de un módulo de riesgos y licencias nuevas de team mate que es el software que se utiliza para llevar a cabo la supervisión de las entidades.</t>
    </r>
  </si>
  <si>
    <r>
      <rPr>
        <b/>
        <sz val="8"/>
        <rFont val="Arial"/>
        <family val="2"/>
      </rPr>
      <t xml:space="preserve">BNV: </t>
    </r>
    <r>
      <rPr>
        <sz val="8"/>
        <rFont val="Arial"/>
        <family val="2"/>
      </rPr>
      <t>Corresponde a la suma anual que cobra el IOSCO donde, para el año 2020 se incluyó el mismo presupuesto que para el 2021, solamente que al cancelar el monto en el presente año quedó un remanente, el cual fue utilizado en una modificación presupuestaria.</t>
    </r>
    <r>
      <rPr>
        <b/>
        <sz val="8"/>
        <rFont val="Arial"/>
        <family val="2"/>
      </rPr>
      <t xml:space="preserve">
Cámaras conjunto: </t>
    </r>
    <r>
      <rPr>
        <sz val="8"/>
        <rFont val="Arial"/>
        <family val="2"/>
      </rPr>
      <t xml:space="preserve"> Se aclara, no se acepta.  Abarca la suma anual para la suscripción a IOSCO.</t>
    </r>
  </si>
  <si>
    <t>6.7.01</t>
  </si>
  <si>
    <r>
      <rPr>
        <b/>
        <sz val="8"/>
        <rFont val="Arial"/>
        <family val="2"/>
      </rPr>
      <t>Cámaras conjunto:</t>
    </r>
    <r>
      <rPr>
        <sz val="8"/>
        <rFont val="Arial"/>
        <family val="2"/>
      </rPr>
      <t xml:space="preserve">
Como parte de un esfuerzo de contención del gasto, para el año 2021 se está disminuyendo dicha partida en más de un 30%.
</t>
    </r>
    <r>
      <rPr>
        <b/>
        <sz val="8"/>
        <rFont val="Arial"/>
        <family val="2"/>
      </rPr>
      <t xml:space="preserve"> </t>
    </r>
    <r>
      <rPr>
        <sz val="8"/>
        <rFont val="Arial"/>
        <family val="2"/>
      </rPr>
      <t>Se aclara, no se acepta</t>
    </r>
  </si>
  <si>
    <r>
      <rPr>
        <b/>
        <sz val="8"/>
        <rFont val="Arial"/>
        <family val="2"/>
      </rPr>
      <t>Cámaras conjunto:</t>
    </r>
    <r>
      <rPr>
        <sz val="8"/>
        <rFont val="Arial"/>
        <family val="2"/>
      </rPr>
      <t xml:space="preserve">
Aclaración En ella, se encuentran   los viajes oficiales con organismos internacionales en representación de la institución, en vista de que la Superintendencia pertenece a órganos internacionales que regulan el mercado de valores y como parte de los compromisos se debe de asistir de forma anual a reuniones y congresos anuales. Además como parte del proceso de ingreso a la OCDE el país debe acudir durante el año a los Comités en los cuales tiene representación, dentro de los cuales está el de Gobierno Corporativo. Además Como parte de un esfuerzo de contención del gasto, para el año 2021 se está disminuyendo dicha partida en más de un 15%.
</t>
    </r>
    <r>
      <rPr>
        <b/>
        <sz val="8"/>
        <rFont val="Arial"/>
        <family val="2"/>
      </rPr>
      <t xml:space="preserve"> </t>
    </r>
    <r>
      <rPr>
        <sz val="8"/>
        <rFont val="Arial"/>
        <family val="2"/>
      </rPr>
      <t>Se aclara, no se acepta</t>
    </r>
  </si>
  <si>
    <r>
      <t xml:space="preserve">Cámaras conjunto: </t>
    </r>
    <r>
      <rPr>
        <sz val="8"/>
        <rFont val="Arial"/>
        <family val="2"/>
      </rPr>
      <t xml:space="preserve">
Aclaración En ella, se encuentran   los viajes oficiales con organismos internacionales en representación de la institución, en vista de que la Superintendencia pertenece a órganos internacionales que regulan el mercado de valores y como parte de los compromisos se debe de asistir de forma anual a reuniones y congresos anuales. Además como parte del proceso de ingreso a la OCDE el país debe acudir durante el año a los Comités en los cuales tiene representación, dentro de los cuales está el de Gobierno Corporativo.  Como parte de un esfuerzo de contención del gasto, para el año 2021 se está disminuyendo dicha partida en más de un 11%.</t>
    </r>
    <r>
      <rPr>
        <b/>
        <sz val="8"/>
        <rFont val="Arial"/>
        <family val="2"/>
      </rPr>
      <t xml:space="preserve">
Se aclara, no se acepta</t>
    </r>
  </si>
  <si>
    <r>
      <rPr>
        <b/>
        <sz val="8"/>
        <rFont val="Arial"/>
        <family val="2"/>
      </rPr>
      <t>CCETV:</t>
    </r>
    <r>
      <rPr>
        <sz val="8"/>
        <rFont val="Arial"/>
        <family val="2"/>
      </rPr>
      <t xml:space="preserve"> Toners para impresoras. Se aclara la consulta.</t>
    </r>
  </si>
  <si>
    <r>
      <rPr>
        <b/>
        <sz val="8"/>
        <rFont val="Arial"/>
        <family val="2"/>
      </rPr>
      <t>CCETV:</t>
    </r>
    <r>
      <rPr>
        <sz val="8"/>
        <rFont val="Arial"/>
        <family val="2"/>
      </rPr>
      <t xml:space="preserve"> Los dineros corresponde a la previsión para el pago de practicantes o pasantes para apoyo en labores
</t>
    </r>
    <r>
      <rPr>
        <b/>
        <sz val="8"/>
        <rFont val="Arial"/>
        <family val="2"/>
      </rPr>
      <t xml:space="preserve">Cámaras conjunto: </t>
    </r>
    <r>
      <rPr>
        <sz val="8"/>
        <rFont val="Arial"/>
        <family val="2"/>
      </rPr>
      <t xml:space="preserve"> Se aclara, no se acepta. Practicantes o pasantes para apoyo en labores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</si>
</sst>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quot;¢&quot;#,##0.00_);[Red]\(&quot;¢&quot;#,##0.00\)"/>
    <numFmt numFmtId="165" formatCode="00\-00"/>
  </numFmts>
  <fonts count="1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sz val="10"/>
      <name val="Arial"/>
      <family val="2"/>
    </font>
    <font>
      <b/>
      <sz val="12"/>
      <name val="Arial"/>
      <family val="2"/>
    </font>
    <font>
      <sz val="12"/>
      <name val="Arial"/>
      <family val="2"/>
    </font>
    <font>
      <b/>
      <sz val="14"/>
      <name val="Arial"/>
      <family val="2"/>
    </font>
    <font>
      <sz val="10"/>
      <color indexed="10"/>
      <name val="Arial"/>
      <family val="2"/>
    </font>
    <font>
      <sz val="9"/>
      <name val="Arial"/>
      <family val="2"/>
    </font>
    <font>
      <b/>
      <sz val="9"/>
      <name val="Arial"/>
      <family val="2"/>
    </font>
    <font>
      <i/>
      <sz val="10"/>
      <color theme="8" tint="-0.249977111117893"/>
      <name val="Arial"/>
      <family val="2"/>
    </font>
    <font>
      <sz val="11"/>
      <color theme="1"/>
      <name val="Times New Roman"/>
      <family val="1"/>
    </font>
    <font>
      <b/>
      <sz val="11"/>
      <color theme="1"/>
      <name val="Times New Roman"/>
      <family val="1"/>
    </font>
  </fonts>
  <fills count="7">
    <fill>
      <patternFill patternType="none"/>
    </fill>
    <fill>
      <patternFill patternType="gray125"/>
    </fill>
    <fill>
      <patternFill patternType="solid">
        <fgColor theme="4" tint="0.79998168889431442"/>
        <bgColor indexed="64"/>
      </patternFill>
    </fill>
    <fill>
      <patternFill patternType="solid">
        <fgColor theme="3" tint="0.59999389629810485"/>
        <bgColor indexed="64"/>
      </patternFill>
    </fill>
    <fill>
      <patternFill patternType="solid">
        <fgColor theme="2" tint="-9.9978637043366805E-2"/>
        <bgColor indexed="64"/>
      </patternFill>
    </fill>
    <fill>
      <patternFill patternType="solid">
        <fgColor theme="3" tint="0.39997558519241921"/>
        <bgColor indexed="64"/>
      </patternFill>
    </fill>
    <fill>
      <patternFill patternType="solid">
        <fgColor theme="0"/>
        <bgColor indexed="64"/>
      </patternFill>
    </fill>
  </fills>
  <borders count="13">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4" tint="-0.24994659260841701"/>
      </left>
      <right style="thin">
        <color theme="4" tint="-0.24994659260841701"/>
      </right>
      <top/>
      <bottom style="thin">
        <color theme="4" tint="-0.24994659260841701"/>
      </bottom>
      <diagonal/>
    </border>
    <border>
      <left style="thick">
        <color theme="4" tint="-0.24994659260841701"/>
      </left>
      <right style="thin">
        <color theme="4" tint="-0.24994659260841701"/>
      </right>
      <top style="thick">
        <color theme="4" tint="-0.24994659260841701"/>
      </top>
      <bottom style="thick">
        <color theme="4" tint="-0.24994659260841701"/>
      </bottom>
      <diagonal/>
    </border>
    <border>
      <left style="thin">
        <color theme="4" tint="-0.24994659260841701"/>
      </left>
      <right style="thin">
        <color theme="4" tint="-0.24994659260841701"/>
      </right>
      <top style="thick">
        <color theme="4" tint="-0.24994659260841701"/>
      </top>
      <bottom style="thick">
        <color theme="4" tint="-0.24994659260841701"/>
      </bottom>
      <diagonal/>
    </border>
    <border>
      <left style="thin">
        <color theme="4" tint="-0.24994659260841701"/>
      </left>
      <right style="thin">
        <color theme="4" tint="-0.24994659260841701"/>
      </right>
      <top/>
      <bottom/>
      <diagonal/>
    </border>
    <border>
      <left/>
      <right/>
      <top style="thick">
        <color theme="4" tint="-0.24994659260841701"/>
      </top>
      <bottom style="thick">
        <color theme="4" tint="-0.24994659260841701"/>
      </bottom>
      <diagonal/>
    </border>
    <border>
      <left style="thin">
        <color indexed="64"/>
      </left>
      <right style="thin">
        <color indexed="64"/>
      </right>
      <top style="thin">
        <color indexed="64"/>
      </top>
      <bottom style="thin">
        <color indexed="64"/>
      </bottom>
      <diagonal/>
    </border>
    <border>
      <left style="thin">
        <color theme="4" tint="-0.24994659260841701"/>
      </left>
      <right/>
      <top style="thin">
        <color theme="4" tint="-0.24994659260841701"/>
      </top>
      <bottom style="thin">
        <color theme="4" tint="-0.24994659260841701"/>
      </bottom>
      <diagonal/>
    </border>
    <border>
      <left style="thin">
        <color indexed="64"/>
      </left>
      <right style="thin">
        <color theme="4" tint="-0.24994659260841701"/>
      </right>
      <top style="thin">
        <color indexed="64"/>
      </top>
      <bottom style="thin">
        <color indexed="64"/>
      </bottom>
      <diagonal/>
    </border>
    <border>
      <left style="thin">
        <color theme="4" tint="-0.24994659260841701"/>
      </left>
      <right style="thin">
        <color indexed="64"/>
      </right>
      <top style="thin">
        <color indexed="64"/>
      </top>
      <bottom style="thin">
        <color indexed="64"/>
      </bottom>
      <diagonal/>
    </border>
  </borders>
  <cellStyleXfs count="23">
    <xf numFmtId="0" fontId="0" fillId="0" borderId="0"/>
    <xf numFmtId="9" fontId="5" fillId="0" borderId="0" applyFont="0" applyFill="0" applyBorder="0" applyAlignment="0" applyProtection="0"/>
    <xf numFmtId="0" fontId="5" fillId="0" borderId="0"/>
    <xf numFmtId="0" fontId="5" fillId="0" borderId="0"/>
    <xf numFmtId="0" fontId="5" fillId="0" borderId="0"/>
    <xf numFmtId="0" fontId="4" fillId="0" borderId="0"/>
    <xf numFmtId="0" fontId="3" fillId="0" borderId="0"/>
    <xf numFmtId="43" fontId="5" fillId="0" borderId="0" applyFont="0" applyFill="0" applyBorder="0" applyAlignment="0" applyProtection="0"/>
    <xf numFmtId="41" fontId="5" fillId="0" borderId="0" applyFont="0" applyFill="0" applyBorder="0" applyAlignment="0" applyProtection="0"/>
    <xf numFmtId="0" fontId="2" fillId="0" borderId="0"/>
    <xf numFmtId="0" fontId="2"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cellStyleXfs>
  <cellXfs count="71">
    <xf numFmtId="0" fontId="0" fillId="0" borderId="0" xfId="0"/>
    <xf numFmtId="0" fontId="8" fillId="0" borderId="0" xfId="0" applyFont="1"/>
    <xf numFmtId="0" fontId="8" fillId="0" borderId="0" xfId="0" applyFont="1" applyAlignment="1">
      <alignment vertical="top" wrapText="1"/>
    </xf>
    <xf numFmtId="0" fontId="11" fillId="0" borderId="0" xfId="0" applyFont="1" applyAlignment="1">
      <alignment horizontal="centerContinuous" vertical="center" wrapText="1"/>
    </xf>
    <xf numFmtId="0" fontId="8" fillId="0" borderId="0" xfId="0" applyFont="1" applyAlignment="1">
      <alignment horizontal="center" vertical="top"/>
    </xf>
    <xf numFmtId="0" fontId="10" fillId="0" borderId="0" xfId="0" applyFont="1" applyAlignment="1">
      <alignment horizontal="center"/>
    </xf>
    <xf numFmtId="0" fontId="11" fillId="0" borderId="0" xfId="0" applyFont="1" applyAlignment="1">
      <alignment horizontal="center" vertical="center"/>
    </xf>
    <xf numFmtId="164" fontId="11" fillId="0" borderId="0" xfId="0" applyNumberFormat="1" applyFont="1" applyAlignment="1">
      <alignment horizontal="centerContinuous" vertical="center" wrapText="1"/>
    </xf>
    <xf numFmtId="0" fontId="12" fillId="0" borderId="0" xfId="0" applyFont="1" applyAlignment="1">
      <alignment vertical="top" wrapText="1"/>
    </xf>
    <xf numFmtId="0" fontId="12" fillId="0" borderId="0" xfId="0" applyFont="1"/>
    <xf numFmtId="4" fontId="8" fillId="0" borderId="0" xfId="0" applyNumberFormat="1" applyFont="1" applyAlignment="1">
      <alignment vertical="top" wrapText="1"/>
    </xf>
    <xf numFmtId="10" fontId="8" fillId="0" borderId="0" xfId="1" applyNumberFormat="1" applyFont="1"/>
    <xf numFmtId="10" fontId="8" fillId="0" borderId="0" xfId="0" applyNumberFormat="1" applyFont="1"/>
    <xf numFmtId="49" fontId="6" fillId="2" borderId="3" xfId="0" applyNumberFormat="1" applyFont="1" applyFill="1" applyBorder="1" applyAlignment="1">
      <alignment horizontal="center" vertical="center"/>
    </xf>
    <xf numFmtId="3" fontId="14" fillId="2" borderId="3" xfId="0" applyNumberFormat="1" applyFont="1" applyFill="1" applyBorder="1" applyAlignment="1">
      <alignment horizontal="right" vertical="center" wrapText="1"/>
    </xf>
    <xf numFmtId="10" fontId="14" fillId="2" borderId="3" xfId="1" applyNumberFormat="1" applyFont="1" applyFill="1" applyBorder="1" applyAlignment="1">
      <alignment horizontal="center" vertical="center" wrapText="1"/>
    </xf>
    <xf numFmtId="0" fontId="7" fillId="0" borderId="3" xfId="0" applyFont="1" applyBorder="1" applyAlignment="1">
      <alignment horizontal="center" vertical="center" wrapText="1"/>
    </xf>
    <xf numFmtId="165" fontId="7" fillId="0" borderId="3" xfId="0" applyNumberFormat="1" applyFont="1" applyBorder="1" applyAlignment="1">
      <alignment horizontal="center" vertical="center" wrapText="1"/>
    </xf>
    <xf numFmtId="0" fontId="7" fillId="2" borderId="3" xfId="0" applyFont="1" applyFill="1" applyBorder="1" applyAlignment="1">
      <alignment horizontal="left" vertical="center" wrapText="1"/>
    </xf>
    <xf numFmtId="49" fontId="6" fillId="2" borderId="4" xfId="0" applyNumberFormat="1" applyFont="1" applyFill="1" applyBorder="1" applyAlignment="1">
      <alignment horizontal="center" vertical="center"/>
    </xf>
    <xf numFmtId="0" fontId="6" fillId="2" borderId="4" xfId="0" applyFont="1" applyFill="1" applyBorder="1" applyAlignment="1">
      <alignment horizontal="center" vertical="center" wrapText="1"/>
    </xf>
    <xf numFmtId="3" fontId="14" fillId="2" borderId="4" xfId="0" applyNumberFormat="1" applyFont="1" applyFill="1" applyBorder="1" applyAlignment="1">
      <alignment horizontal="right" vertical="center" wrapText="1"/>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15" fillId="0" borderId="0" xfId="0" applyFont="1" applyAlignment="1">
      <alignment vertical="top" wrapText="1"/>
    </xf>
    <xf numFmtId="165" fontId="7" fillId="0" borderId="3" xfId="0" applyNumberFormat="1" applyFont="1" applyFill="1" applyBorder="1" applyAlignment="1">
      <alignment horizontal="center" vertical="center" wrapText="1"/>
    </xf>
    <xf numFmtId="3" fontId="13" fillId="0" borderId="3" xfId="0" applyNumberFormat="1" applyFont="1" applyFill="1" applyBorder="1" applyAlignment="1">
      <alignment vertical="center" wrapText="1"/>
    </xf>
    <xf numFmtId="10" fontId="13" fillId="0" borderId="3" xfId="1" applyNumberFormat="1" applyFont="1" applyFill="1" applyBorder="1" applyAlignment="1">
      <alignment horizontal="center" vertical="center" wrapText="1"/>
    </xf>
    <xf numFmtId="3" fontId="13" fillId="0" borderId="3" xfId="0" applyNumberFormat="1" applyFont="1" applyBorder="1" applyAlignment="1">
      <alignment vertical="center" wrapText="1"/>
    </xf>
    <xf numFmtId="10" fontId="13" fillId="0" borderId="3" xfId="1" applyNumberFormat="1" applyFont="1" applyBorder="1" applyAlignment="1">
      <alignment horizontal="center" vertical="center" wrapText="1"/>
    </xf>
    <xf numFmtId="0" fontId="10" fillId="0" borderId="0" xfId="0" applyFont="1"/>
    <xf numFmtId="0" fontId="6" fillId="2" borderId="3" xfId="0" applyFont="1" applyFill="1" applyBorder="1" applyAlignment="1">
      <alignment horizontal="center" vertical="center" wrapText="1"/>
    </xf>
    <xf numFmtId="0" fontId="7" fillId="0" borderId="3" xfId="0" applyFont="1" applyBorder="1" applyAlignment="1">
      <alignment vertical="center" wrapText="1"/>
    </xf>
    <xf numFmtId="0" fontId="7" fillId="0" borderId="3" xfId="0" applyFont="1" applyFill="1" applyBorder="1" applyAlignment="1">
      <alignment vertical="center" wrapText="1"/>
    </xf>
    <xf numFmtId="0" fontId="13" fillId="0" borderId="0" xfId="0" applyFont="1" applyAlignment="1">
      <alignment horizontal="left"/>
    </xf>
    <xf numFmtId="0" fontId="9" fillId="0" borderId="0" xfId="0" applyFont="1" applyAlignment="1">
      <alignment horizontal="left" vertical="center"/>
    </xf>
    <xf numFmtId="0" fontId="14" fillId="3" borderId="8" xfId="0" applyFont="1" applyFill="1" applyBorder="1" applyAlignment="1">
      <alignment horizontal="center" vertical="center" wrapText="1"/>
    </xf>
    <xf numFmtId="0" fontId="8" fillId="2" borderId="7" xfId="0" applyFont="1" applyFill="1" applyBorder="1"/>
    <xf numFmtId="0" fontId="7" fillId="0" borderId="4" xfId="0" applyFont="1" applyBorder="1" applyAlignment="1">
      <alignment vertical="center" wrapText="1"/>
    </xf>
    <xf numFmtId="0" fontId="7" fillId="0" borderId="11" xfId="0" applyFont="1" applyBorder="1" applyAlignment="1">
      <alignment vertical="center" wrapText="1"/>
    </xf>
    <xf numFmtId="10" fontId="14" fillId="2" borderId="7" xfId="1" applyNumberFormat="1" applyFont="1" applyFill="1" applyBorder="1" applyAlignment="1">
      <alignment horizontal="center" vertical="center" wrapText="1"/>
    </xf>
    <xf numFmtId="10" fontId="13" fillId="0" borderId="4" xfId="1" applyNumberFormat="1" applyFont="1" applyBorder="1" applyAlignment="1">
      <alignment horizontal="center" vertical="center" wrapText="1"/>
    </xf>
    <xf numFmtId="3" fontId="13" fillId="0" borderId="10" xfId="0" applyNumberFormat="1" applyFont="1" applyBorder="1" applyAlignment="1">
      <alignment vertical="center" wrapText="1"/>
    </xf>
    <xf numFmtId="10" fontId="13" fillId="0" borderId="9" xfId="1" applyNumberFormat="1" applyFont="1" applyBorder="1" applyAlignment="1">
      <alignment horizontal="center" vertical="center" wrapText="1"/>
    </xf>
    <xf numFmtId="0" fontId="16" fillId="6" borderId="9" xfId="22" applyFont="1" applyFill="1" applyBorder="1" applyAlignment="1">
      <alignment horizontal="center"/>
    </xf>
    <xf numFmtId="0" fontId="16" fillId="6" borderId="0" xfId="22" applyFont="1" applyFill="1"/>
    <xf numFmtId="0" fontId="16" fillId="6" borderId="0" xfId="22" applyFont="1" applyFill="1" applyBorder="1"/>
    <xf numFmtId="0" fontId="17" fillId="6" borderId="0" xfId="22" applyFont="1" applyFill="1" applyBorder="1"/>
    <xf numFmtId="0" fontId="16" fillId="6" borderId="2" xfId="22" applyFont="1" applyFill="1" applyBorder="1" applyAlignment="1">
      <alignment horizontal="center"/>
    </xf>
    <xf numFmtId="0" fontId="16" fillId="6" borderId="1" xfId="22" applyFont="1" applyFill="1" applyBorder="1" applyAlignment="1">
      <alignment horizontal="center"/>
    </xf>
    <xf numFmtId="165" fontId="7" fillId="0" borderId="0" xfId="0" applyNumberFormat="1" applyFont="1" applyBorder="1" applyAlignment="1">
      <alignment horizontal="center" vertical="center" wrapText="1"/>
    </xf>
    <xf numFmtId="0" fontId="7" fillId="0" borderId="0" xfId="0" applyFont="1" applyBorder="1" applyAlignment="1">
      <alignment vertical="center" wrapText="1"/>
    </xf>
    <xf numFmtId="3" fontId="13" fillId="0" borderId="0" xfId="0" applyNumberFormat="1" applyFont="1" applyBorder="1" applyAlignment="1">
      <alignment vertical="center" wrapText="1"/>
    </xf>
    <xf numFmtId="10" fontId="13" fillId="0" borderId="0" xfId="1" applyNumberFormat="1" applyFont="1" applyBorder="1" applyAlignment="1">
      <alignment horizontal="center" vertical="center" wrapText="1"/>
    </xf>
    <xf numFmtId="3" fontId="7" fillId="0" borderId="12" xfId="0" applyNumberFormat="1" applyFont="1" applyBorder="1" applyAlignment="1">
      <alignment vertical="center" wrapText="1"/>
    </xf>
    <xf numFmtId="3" fontId="7" fillId="0" borderId="3" xfId="0" applyNumberFormat="1" applyFont="1" applyBorder="1" applyAlignment="1">
      <alignment vertical="center" wrapText="1"/>
    </xf>
    <xf numFmtId="10" fontId="13" fillId="0" borderId="9" xfId="1" applyNumberFormat="1" applyFont="1" applyBorder="1" applyAlignment="1">
      <alignment horizontal="left" vertical="center" wrapText="1"/>
    </xf>
    <xf numFmtId="0" fontId="5" fillId="0" borderId="2" xfId="0" applyFont="1" applyBorder="1" applyAlignment="1">
      <alignment vertical="top" wrapText="1"/>
    </xf>
    <xf numFmtId="0" fontId="6" fillId="0" borderId="3" xfId="0" applyFont="1" applyBorder="1" applyAlignment="1">
      <alignment vertical="center" wrapText="1"/>
    </xf>
    <xf numFmtId="0" fontId="5" fillId="0" borderId="9" xfId="0" applyFont="1" applyBorder="1" applyAlignment="1">
      <alignment vertical="top" wrapText="1"/>
    </xf>
    <xf numFmtId="0" fontId="5" fillId="0" borderId="1" xfId="0" applyFont="1" applyBorder="1" applyAlignment="1">
      <alignment vertical="top" wrapText="1"/>
    </xf>
    <xf numFmtId="0" fontId="8" fillId="0" borderId="9" xfId="0" applyFont="1" applyBorder="1" applyAlignment="1">
      <alignment horizontal="center" vertical="center" wrapText="1"/>
    </xf>
    <xf numFmtId="0" fontId="8" fillId="0" borderId="0" xfId="0" applyFont="1" applyAlignment="1">
      <alignment horizontal="center" vertical="top" wrapText="1"/>
    </xf>
    <xf numFmtId="10" fontId="13" fillId="6" borderId="3" xfId="1" applyNumberFormat="1" applyFont="1" applyFill="1" applyBorder="1" applyAlignment="1">
      <alignment horizontal="center" vertical="center" wrapText="1"/>
    </xf>
    <xf numFmtId="10" fontId="13" fillId="0" borderId="9" xfId="1" applyNumberFormat="1" applyFont="1" applyFill="1" applyBorder="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left" vertical="center"/>
    </xf>
    <xf numFmtId="0" fontId="13" fillId="0" borderId="0" xfId="0" applyFont="1" applyAlignment="1">
      <alignment horizontal="left"/>
    </xf>
  </cellXfs>
  <cellStyles count="23">
    <cellStyle name="Millares [0] 2" xfId="8" xr:uid="{00000000-0005-0000-0000-000000000000}"/>
    <cellStyle name="Millares 10" xfId="18" xr:uid="{00000000-0005-0000-0000-000001000000}"/>
    <cellStyle name="Millares 11" xfId="19" xr:uid="{00000000-0005-0000-0000-000002000000}"/>
    <cellStyle name="Millares 12" xfId="20" xr:uid="{00000000-0005-0000-0000-000003000000}"/>
    <cellStyle name="Millares 13" xfId="21" xr:uid="{00000000-0005-0000-0000-000004000000}"/>
    <cellStyle name="Millares 2" xfId="7" xr:uid="{00000000-0005-0000-0000-000005000000}"/>
    <cellStyle name="Millares 3" xfId="12" xr:uid="{00000000-0005-0000-0000-000006000000}"/>
    <cellStyle name="Millares 4" xfId="15" xr:uid="{00000000-0005-0000-0000-000007000000}"/>
    <cellStyle name="Millares 5" xfId="14" xr:uid="{00000000-0005-0000-0000-000008000000}"/>
    <cellStyle name="Millares 6" xfId="17" xr:uid="{00000000-0005-0000-0000-000009000000}"/>
    <cellStyle name="Millares 7" xfId="16" xr:uid="{00000000-0005-0000-0000-00000A000000}"/>
    <cellStyle name="Millares 8" xfId="11" xr:uid="{00000000-0005-0000-0000-00000B000000}"/>
    <cellStyle name="Millares 9" xfId="13" xr:uid="{00000000-0005-0000-0000-00000C000000}"/>
    <cellStyle name="Normal" xfId="0" builtinId="0"/>
    <cellStyle name="Normal 2" xfId="2" xr:uid="{00000000-0005-0000-0000-00000E000000}"/>
    <cellStyle name="Normal 2 3" xfId="3" xr:uid="{00000000-0005-0000-0000-00000F000000}"/>
    <cellStyle name="Normal 2 8 3 4 2 3 2 2" xfId="5" xr:uid="{00000000-0005-0000-0000-000010000000}"/>
    <cellStyle name="Normal 2 8 3 4 2 3 2 2 2" xfId="9" xr:uid="{00000000-0005-0000-0000-000011000000}"/>
    <cellStyle name="Normal 2 8 3 4 2 3 2 2 4" xfId="6" xr:uid="{00000000-0005-0000-0000-000012000000}"/>
    <cellStyle name="Normal 2 8 3 4 2 3 2 2 4 2" xfId="10" xr:uid="{00000000-0005-0000-0000-000013000000}"/>
    <cellStyle name="Normal 3" xfId="4" xr:uid="{00000000-0005-0000-0000-000014000000}"/>
    <cellStyle name="Normal 4" xfId="22" xr:uid="{00000000-0005-0000-0000-000015000000}"/>
    <cellStyle name="Porcentaje" xfId="1" builtinId="5"/>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B1:J113"/>
  <sheetViews>
    <sheetView showGridLines="0" tabSelected="1" zoomScale="80" zoomScaleNormal="80" workbookViewId="0">
      <pane xSplit="3" ySplit="6" topLeftCell="D96" activePane="bottomRight" state="frozen"/>
      <selection pane="topRight" activeCell="E1" sqref="E1"/>
      <selection pane="bottomLeft" activeCell="A8" sqref="A8"/>
      <selection pane="bottomRight" activeCell="F100" sqref="F100"/>
    </sheetView>
  </sheetViews>
  <sheetFormatPr baseColWidth="10" defaultColWidth="11.42578125" defaultRowHeight="12.75" x14ac:dyDescent="0.2"/>
  <cols>
    <col min="1" max="1" width="3.28515625" style="1" customWidth="1"/>
    <col min="2" max="2" width="8.85546875" style="4" customWidth="1"/>
    <col min="3" max="3" width="39.42578125" style="2" customWidth="1"/>
    <col min="4" max="4" width="21.42578125" style="2" customWidth="1"/>
    <col min="5" max="5" width="21.140625" style="2" customWidth="1"/>
    <col min="6" max="6" width="24.5703125" style="2" customWidth="1"/>
    <col min="7" max="7" width="20.7109375" style="1" customWidth="1"/>
    <col min="8" max="8" width="32.28515625" style="1" customWidth="1"/>
    <col min="9" max="9" width="37.7109375" style="1" customWidth="1"/>
    <col min="10" max="10" width="37" style="1" bestFit="1" customWidth="1"/>
    <col min="11" max="16384" width="11.42578125" style="1"/>
  </cols>
  <sheetData>
    <row r="1" spans="2:10" s="33" customFormat="1" ht="15" x14ac:dyDescent="0.2">
      <c r="B1" s="5"/>
    </row>
    <row r="2" spans="2:10" s="33" customFormat="1" ht="27" customHeight="1" x14ac:dyDescent="0.2">
      <c r="B2" s="68" t="s">
        <v>176</v>
      </c>
      <c r="C2" s="69"/>
      <c r="D2" s="69"/>
      <c r="E2" s="69"/>
      <c r="F2" s="69"/>
      <c r="G2" s="69"/>
      <c r="H2" s="38"/>
    </row>
    <row r="3" spans="2:10" x14ac:dyDescent="0.2">
      <c r="B3" s="70"/>
      <c r="C3" s="70"/>
      <c r="D3" s="70"/>
      <c r="E3" s="70"/>
      <c r="F3" s="70"/>
      <c r="G3" s="70"/>
      <c r="H3" s="37"/>
    </row>
    <row r="4" spans="2:10" ht="7.5" customHeight="1" thickBot="1" x14ac:dyDescent="0.25">
      <c r="B4" s="6"/>
      <c r="C4" s="3"/>
      <c r="D4" s="7"/>
      <c r="E4" s="7"/>
      <c r="F4" s="7"/>
    </row>
    <row r="5" spans="2:10" ht="43.5" customHeight="1" thickTop="1" thickBot="1" x14ac:dyDescent="0.25">
      <c r="B5" s="22" t="s">
        <v>47</v>
      </c>
      <c r="C5" s="25" t="s">
        <v>48</v>
      </c>
      <c r="D5" s="24" t="s">
        <v>126</v>
      </c>
      <c r="E5" s="26" t="s">
        <v>116</v>
      </c>
      <c r="F5" s="23" t="s">
        <v>113</v>
      </c>
      <c r="G5" s="23" t="s">
        <v>114</v>
      </c>
      <c r="H5" s="25" t="s">
        <v>159</v>
      </c>
      <c r="I5" s="25" t="s">
        <v>158</v>
      </c>
      <c r="J5" s="39" t="s">
        <v>160</v>
      </c>
    </row>
    <row r="6" spans="2:10" ht="19.5" customHeight="1" thickTop="1" x14ac:dyDescent="0.2">
      <c r="B6" s="19" t="s">
        <v>58</v>
      </c>
      <c r="C6" s="20" t="s">
        <v>44</v>
      </c>
      <c r="D6" s="21">
        <f>SUM(D7:D25)</f>
        <v>3375867848.4000006</v>
      </c>
      <c r="E6" s="21">
        <f t="shared" ref="E6:F6" si="0">SUM(E7:E25)</f>
        <v>3418998696.27</v>
      </c>
      <c r="F6" s="21">
        <f t="shared" si="0"/>
        <v>-43130847.869999863</v>
      </c>
      <c r="G6" s="43">
        <f>+D6/E6-1</f>
        <v>-1.2615052447096153E-2</v>
      </c>
      <c r="H6" s="43"/>
      <c r="I6" s="40"/>
      <c r="J6" s="21">
        <f t="shared" ref="J6" si="1">SUM(J7:J25)</f>
        <v>3375867848.4000006</v>
      </c>
    </row>
    <row r="7" spans="2:10" ht="409.5" x14ac:dyDescent="0.2">
      <c r="B7" s="16" t="s">
        <v>59</v>
      </c>
      <c r="C7" s="35" t="s">
        <v>89</v>
      </c>
      <c r="D7" s="31">
        <v>2176746259.9200001</v>
      </c>
      <c r="E7" s="31">
        <v>2204119504</v>
      </c>
      <c r="F7" s="45">
        <f>+D7-E7</f>
        <v>-27373244.079999924</v>
      </c>
      <c r="G7" s="46">
        <f>+D7/E7-1</f>
        <v>-1.2419128831410164E-2</v>
      </c>
      <c r="H7" s="59" t="s">
        <v>191</v>
      </c>
      <c r="I7" s="42" t="s">
        <v>207</v>
      </c>
      <c r="J7" s="57">
        <f>+D7</f>
        <v>2176746259.9200001</v>
      </c>
    </row>
    <row r="8" spans="2:10" ht="66" customHeight="1" x14ac:dyDescent="0.2">
      <c r="B8" s="16" t="s">
        <v>164</v>
      </c>
      <c r="C8" s="35" t="s">
        <v>165</v>
      </c>
      <c r="D8" s="31">
        <v>0</v>
      </c>
      <c r="E8" s="31">
        <v>0</v>
      </c>
      <c r="F8" s="45">
        <f>+D8-E8</f>
        <v>0</v>
      </c>
      <c r="G8" s="46" t="e">
        <f>+D8/E8-1</f>
        <v>#DIV/0!</v>
      </c>
      <c r="H8" s="46"/>
      <c r="I8" s="42"/>
      <c r="J8" s="57">
        <f t="shared" ref="J8:J25" si="2">+D8</f>
        <v>0</v>
      </c>
    </row>
    <row r="9" spans="2:10" ht="48.75" customHeight="1" x14ac:dyDescent="0.2">
      <c r="B9" s="16" t="s">
        <v>60</v>
      </c>
      <c r="C9" s="35" t="s">
        <v>61</v>
      </c>
      <c r="D9" s="31">
        <v>500000</v>
      </c>
      <c r="E9" s="31">
        <v>500000</v>
      </c>
      <c r="F9" s="31">
        <f t="shared" ref="F9:F25" si="3">+D9-E9</f>
        <v>0</v>
      </c>
      <c r="G9" s="44">
        <f t="shared" ref="G9:G82" si="4">+D9/E9-1</f>
        <v>0</v>
      </c>
      <c r="H9" s="44"/>
      <c r="I9" s="41"/>
      <c r="J9" s="57">
        <f t="shared" si="2"/>
        <v>500000</v>
      </c>
    </row>
    <row r="10" spans="2:10" ht="42" customHeight="1" x14ac:dyDescent="0.2">
      <c r="B10" s="16" t="s">
        <v>62</v>
      </c>
      <c r="C10" s="35" t="s">
        <v>63</v>
      </c>
      <c r="D10" s="31">
        <v>10600000</v>
      </c>
      <c r="E10" s="31">
        <v>10600000</v>
      </c>
      <c r="F10" s="31">
        <f t="shared" si="3"/>
        <v>0</v>
      </c>
      <c r="G10" s="32">
        <f t="shared" si="4"/>
        <v>0</v>
      </c>
      <c r="H10" s="32"/>
      <c r="I10" s="35"/>
      <c r="J10" s="57">
        <f t="shared" si="2"/>
        <v>10600000</v>
      </c>
    </row>
    <row r="11" spans="2:10" ht="75" customHeight="1" x14ac:dyDescent="0.2">
      <c r="B11" s="16" t="s">
        <v>128</v>
      </c>
      <c r="C11" s="35" t="s">
        <v>127</v>
      </c>
      <c r="D11" s="31">
        <v>0</v>
      </c>
      <c r="E11" s="31">
        <v>0</v>
      </c>
      <c r="F11" s="31">
        <f t="shared" si="3"/>
        <v>0</v>
      </c>
      <c r="G11" s="32" t="e">
        <f t="shared" si="4"/>
        <v>#DIV/0!</v>
      </c>
      <c r="H11" s="32"/>
      <c r="I11" s="35"/>
      <c r="J11" s="57">
        <f t="shared" si="2"/>
        <v>0</v>
      </c>
    </row>
    <row r="12" spans="2:10" ht="409.5" x14ac:dyDescent="0.2">
      <c r="B12" s="16" t="s">
        <v>140</v>
      </c>
      <c r="C12" s="35" t="s">
        <v>141</v>
      </c>
      <c r="D12" s="31">
        <v>109956614.63999999</v>
      </c>
      <c r="E12" s="31">
        <v>109957722.91999999</v>
      </c>
      <c r="F12" s="31">
        <f t="shared" si="3"/>
        <v>-1108.2800000011921</v>
      </c>
      <c r="G12" s="32">
        <f t="shared" si="4"/>
        <v>-1.0079146517183446E-5</v>
      </c>
      <c r="H12" s="59" t="s">
        <v>191</v>
      </c>
      <c r="I12" s="35" t="s">
        <v>208</v>
      </c>
      <c r="J12" s="57">
        <f t="shared" si="2"/>
        <v>109956614.63999999</v>
      </c>
    </row>
    <row r="13" spans="2:10" ht="409.5" x14ac:dyDescent="0.2">
      <c r="B13" s="16" t="s">
        <v>142</v>
      </c>
      <c r="C13" s="35" t="s">
        <v>143</v>
      </c>
      <c r="D13" s="31">
        <v>57961649.159999996</v>
      </c>
      <c r="E13" s="31">
        <v>60498300.200000003</v>
      </c>
      <c r="F13" s="31">
        <f t="shared" si="3"/>
        <v>-2536651.0400000066</v>
      </c>
      <c r="G13" s="32">
        <f t="shared" si="4"/>
        <v>-4.1929294403547646E-2</v>
      </c>
      <c r="H13" s="32" t="s">
        <v>192</v>
      </c>
      <c r="I13" s="35" t="s">
        <v>216</v>
      </c>
      <c r="J13" s="57">
        <f t="shared" si="2"/>
        <v>57961649.159999996</v>
      </c>
    </row>
    <row r="14" spans="2:10" ht="75" customHeight="1" x14ac:dyDescent="0.2">
      <c r="B14" s="16" t="s">
        <v>144</v>
      </c>
      <c r="C14" s="35" t="s">
        <v>64</v>
      </c>
      <c r="D14" s="31">
        <v>200710277.40000004</v>
      </c>
      <c r="E14" s="31">
        <v>203399902.50999999</v>
      </c>
      <c r="F14" s="31">
        <f t="shared" si="3"/>
        <v>-2689625.1099999547</v>
      </c>
      <c r="G14" s="32">
        <f t="shared" si="4"/>
        <v>-1.3223335295687866E-2</v>
      </c>
      <c r="H14" s="32"/>
      <c r="I14" s="35"/>
      <c r="J14" s="57">
        <f t="shared" si="2"/>
        <v>200710277.40000004</v>
      </c>
    </row>
    <row r="15" spans="2:10" ht="75" customHeight="1" x14ac:dyDescent="0.2">
      <c r="B15" s="16" t="s">
        <v>27</v>
      </c>
      <c r="C15" s="35" t="s">
        <v>49</v>
      </c>
      <c r="D15" s="31">
        <v>24019090.920000002</v>
      </c>
      <c r="E15" s="31">
        <v>24214436.41</v>
      </c>
      <c r="F15" s="31">
        <f t="shared" si="3"/>
        <v>-195345.48999999836</v>
      </c>
      <c r="G15" s="32">
        <f t="shared" si="4"/>
        <v>-8.0673151624262029E-3</v>
      </c>
      <c r="H15" s="32"/>
      <c r="I15" s="35"/>
      <c r="J15" s="57">
        <f t="shared" si="2"/>
        <v>24019090.920000002</v>
      </c>
    </row>
    <row r="16" spans="2:10" ht="409.5" x14ac:dyDescent="0.2">
      <c r="B16" s="16" t="s">
        <v>145</v>
      </c>
      <c r="C16" s="35" t="s">
        <v>26</v>
      </c>
      <c r="D16" s="31">
        <v>28740673.079999998</v>
      </c>
      <c r="E16" s="31">
        <v>30909851.32</v>
      </c>
      <c r="F16" s="31">
        <f t="shared" si="3"/>
        <v>-2169178.2400000021</v>
      </c>
      <c r="G16" s="32">
        <f t="shared" si="4"/>
        <v>-7.0177569524459416E-2</v>
      </c>
      <c r="H16" s="59" t="s">
        <v>191</v>
      </c>
      <c r="I16" s="35" t="s">
        <v>209</v>
      </c>
      <c r="J16" s="57">
        <f t="shared" si="2"/>
        <v>28740673.079999998</v>
      </c>
    </row>
    <row r="17" spans="2:10" ht="86.25" customHeight="1" x14ac:dyDescent="0.2">
      <c r="B17" s="16" t="s">
        <v>65</v>
      </c>
      <c r="C17" s="35" t="s">
        <v>108</v>
      </c>
      <c r="D17" s="31">
        <v>222788496.83999997</v>
      </c>
      <c r="E17" s="31">
        <v>225773982.94</v>
      </c>
      <c r="F17" s="31">
        <f t="shared" si="3"/>
        <v>-2985486.1000000238</v>
      </c>
      <c r="G17" s="32">
        <f t="shared" si="4"/>
        <v>-1.3223339824737113E-2</v>
      </c>
      <c r="H17" s="32"/>
      <c r="I17" s="35"/>
      <c r="J17" s="57">
        <f t="shared" si="2"/>
        <v>222788496.83999997</v>
      </c>
    </row>
    <row r="18" spans="2:10" ht="86.25" customHeight="1" x14ac:dyDescent="0.2">
      <c r="B18" s="16" t="s">
        <v>146</v>
      </c>
      <c r="C18" s="35" t="s">
        <v>147</v>
      </c>
      <c r="D18" s="31">
        <v>12042621.84</v>
      </c>
      <c r="E18" s="31">
        <v>12203999.16</v>
      </c>
      <c r="F18" s="31">
        <f t="shared" si="3"/>
        <v>-161377.3200000003</v>
      </c>
      <c r="G18" s="32">
        <f t="shared" si="4"/>
        <v>-1.3223314577809342E-2</v>
      </c>
      <c r="H18" s="32"/>
      <c r="I18" s="35"/>
      <c r="J18" s="57">
        <f t="shared" si="2"/>
        <v>12042621.84</v>
      </c>
    </row>
    <row r="19" spans="2:10" ht="86.25" customHeight="1" x14ac:dyDescent="0.2">
      <c r="B19" s="16" t="s">
        <v>148</v>
      </c>
      <c r="C19" s="35" t="s">
        <v>149</v>
      </c>
      <c r="D19" s="31">
        <v>36127864.799999997</v>
      </c>
      <c r="E19" s="31">
        <v>36611997.160000004</v>
      </c>
      <c r="F19" s="31">
        <f t="shared" si="3"/>
        <v>-484132.36000000685</v>
      </c>
      <c r="G19" s="32">
        <f t="shared" si="4"/>
        <v>-1.3223325618765713E-2</v>
      </c>
      <c r="H19" s="32"/>
      <c r="I19" s="35"/>
      <c r="J19" s="57">
        <f t="shared" si="2"/>
        <v>36127864.799999997</v>
      </c>
    </row>
    <row r="20" spans="2:10" ht="86.25" customHeight="1" x14ac:dyDescent="0.2">
      <c r="B20" s="16" t="s">
        <v>150</v>
      </c>
      <c r="C20" s="35" t="s">
        <v>151</v>
      </c>
      <c r="D20" s="31">
        <v>120426214.43999998</v>
      </c>
      <c r="E20" s="31">
        <v>122039990.96999998</v>
      </c>
      <c r="F20" s="31">
        <f t="shared" si="3"/>
        <v>-1613776.5300000012</v>
      </c>
      <c r="G20" s="32">
        <f t="shared" si="4"/>
        <v>-1.3223341932208976E-2</v>
      </c>
      <c r="H20" s="32"/>
      <c r="I20" s="35"/>
      <c r="J20" s="57">
        <f t="shared" si="2"/>
        <v>120426214.43999998</v>
      </c>
    </row>
    <row r="21" spans="2:10" ht="86.25" customHeight="1" x14ac:dyDescent="0.2">
      <c r="B21" s="16" t="s">
        <v>66</v>
      </c>
      <c r="C21" s="35" t="s">
        <v>152</v>
      </c>
      <c r="D21" s="31">
        <v>12042621.84</v>
      </c>
      <c r="E21" s="31">
        <v>12203999.15</v>
      </c>
      <c r="F21" s="31">
        <f t="shared" si="3"/>
        <v>-161377.31000000052</v>
      </c>
      <c r="G21" s="32">
        <f t="shared" si="4"/>
        <v>-1.3223313769241019E-2</v>
      </c>
      <c r="H21" s="32"/>
      <c r="I21" s="35"/>
      <c r="J21" s="57">
        <f t="shared" si="2"/>
        <v>12042621.84</v>
      </c>
    </row>
    <row r="22" spans="2:10" ht="86.25" customHeight="1" x14ac:dyDescent="0.2">
      <c r="B22" s="16" t="s">
        <v>153</v>
      </c>
      <c r="C22" s="35" t="s">
        <v>154</v>
      </c>
      <c r="D22" s="31">
        <v>126447525.36</v>
      </c>
      <c r="E22" s="31">
        <v>126034387.86</v>
      </c>
      <c r="F22" s="31">
        <f t="shared" si="3"/>
        <v>413137.5</v>
      </c>
      <c r="G22" s="32">
        <f t="shared" si="4"/>
        <v>3.2779744244000319E-3</v>
      </c>
      <c r="H22" s="32"/>
      <c r="I22" s="35"/>
      <c r="J22" s="57">
        <f t="shared" si="2"/>
        <v>126447525.36</v>
      </c>
    </row>
    <row r="23" spans="2:10" ht="86.25" customHeight="1" x14ac:dyDescent="0.2">
      <c r="B23" s="16" t="s">
        <v>67</v>
      </c>
      <c r="C23" s="35" t="s">
        <v>155</v>
      </c>
      <c r="D23" s="31">
        <v>36127864.799999997</v>
      </c>
      <c r="E23" s="31">
        <v>36611997.160000004</v>
      </c>
      <c r="F23" s="31">
        <f t="shared" si="3"/>
        <v>-484132.36000000685</v>
      </c>
      <c r="G23" s="32">
        <f t="shared" si="4"/>
        <v>-1.3223325618765713E-2</v>
      </c>
      <c r="H23" s="32"/>
      <c r="I23" s="35"/>
      <c r="J23" s="57">
        <f t="shared" si="2"/>
        <v>36127864.799999997</v>
      </c>
    </row>
    <row r="24" spans="2:10" ht="86.25" customHeight="1" x14ac:dyDescent="0.2">
      <c r="B24" s="16" t="s">
        <v>68</v>
      </c>
      <c r="C24" s="35" t="s">
        <v>156</v>
      </c>
      <c r="D24" s="31">
        <v>72255728.640000015</v>
      </c>
      <c r="E24" s="31">
        <v>73223994.439999998</v>
      </c>
      <c r="F24" s="31">
        <f t="shared" si="3"/>
        <v>-968265.79999998212</v>
      </c>
      <c r="G24" s="32">
        <f t="shared" si="4"/>
        <v>-1.3223340346358525E-2</v>
      </c>
      <c r="H24" s="32"/>
      <c r="I24" s="35"/>
      <c r="J24" s="57">
        <f t="shared" si="2"/>
        <v>72255728.640000015</v>
      </c>
    </row>
    <row r="25" spans="2:10" ht="86.25" customHeight="1" x14ac:dyDescent="0.2">
      <c r="B25" s="16" t="s">
        <v>69</v>
      </c>
      <c r="C25" s="35" t="s">
        <v>157</v>
      </c>
      <c r="D25" s="31">
        <v>128374344.72000003</v>
      </c>
      <c r="E25" s="31">
        <v>130094630.06999998</v>
      </c>
      <c r="F25" s="31">
        <f t="shared" si="3"/>
        <v>-1720285.3499999493</v>
      </c>
      <c r="G25" s="32">
        <f t="shared" si="4"/>
        <v>-1.3223338650291017E-2</v>
      </c>
      <c r="H25" s="32"/>
      <c r="I25" s="35"/>
      <c r="J25" s="57">
        <f t="shared" si="2"/>
        <v>128374344.72000003</v>
      </c>
    </row>
    <row r="26" spans="2:10" ht="19.5" customHeight="1" x14ac:dyDescent="0.2">
      <c r="B26" s="13">
        <v>1</v>
      </c>
      <c r="C26" s="34" t="s">
        <v>45</v>
      </c>
      <c r="D26" s="14">
        <f>SUM(D27:D61)</f>
        <v>2169189851.8899999</v>
      </c>
      <c r="E26" s="14">
        <f t="shared" ref="E26:F26" si="5">SUM(E27:E61)</f>
        <v>2204895562.9499998</v>
      </c>
      <c r="F26" s="14">
        <f t="shared" si="5"/>
        <v>-35705711.05999998</v>
      </c>
      <c r="G26" s="15">
        <f>+D26/E26-1</f>
        <v>-1.6193833240894295E-2</v>
      </c>
      <c r="H26" s="15"/>
      <c r="I26" s="34"/>
      <c r="J26" s="14">
        <f>SUM(J27:J61)</f>
        <v>2169189851.8899999</v>
      </c>
    </row>
    <row r="27" spans="2:10" ht="42.75" customHeight="1" x14ac:dyDescent="0.2">
      <c r="B27" s="28" t="s">
        <v>100</v>
      </c>
      <c r="C27" s="36" t="s">
        <v>101</v>
      </c>
      <c r="D27" s="31">
        <v>0</v>
      </c>
      <c r="E27" s="31">
        <v>0</v>
      </c>
      <c r="F27" s="31">
        <f t="shared" ref="F27:F61" si="6">+D27-E27</f>
        <v>0</v>
      </c>
      <c r="G27" s="32" t="e">
        <f>+D27/E27-1</f>
        <v>#DIV/0!</v>
      </c>
      <c r="H27" s="32"/>
      <c r="I27" s="35"/>
      <c r="J27" s="58">
        <f>+D27</f>
        <v>0</v>
      </c>
    </row>
    <row r="28" spans="2:10" ht="42.75" customHeight="1" x14ac:dyDescent="0.2">
      <c r="B28" s="28" t="s">
        <v>133</v>
      </c>
      <c r="C28" s="36" t="s">
        <v>53</v>
      </c>
      <c r="D28" s="31">
        <v>0</v>
      </c>
      <c r="E28" s="31">
        <v>0</v>
      </c>
      <c r="F28" s="31">
        <f t="shared" ref="F28" si="7">+D28-E28</f>
        <v>0</v>
      </c>
      <c r="G28" s="32" t="e">
        <f t="shared" ref="G28" si="8">+D28/E28-1</f>
        <v>#DIV/0!</v>
      </c>
      <c r="H28" s="32"/>
      <c r="I28" s="35"/>
      <c r="J28" s="58">
        <f t="shared" ref="J28:J61" si="9">+D28</f>
        <v>0</v>
      </c>
    </row>
    <row r="29" spans="2:10" ht="42.75" customHeight="1" x14ac:dyDescent="0.2">
      <c r="B29" s="17" t="s">
        <v>70</v>
      </c>
      <c r="C29" s="35" t="s">
        <v>71</v>
      </c>
      <c r="D29" s="31">
        <v>80000</v>
      </c>
      <c r="E29" s="31">
        <v>80000</v>
      </c>
      <c r="F29" s="31">
        <f t="shared" si="6"/>
        <v>0</v>
      </c>
      <c r="G29" s="32">
        <f t="shared" si="4"/>
        <v>0</v>
      </c>
      <c r="H29" s="32"/>
      <c r="I29" s="35"/>
      <c r="J29" s="58">
        <f t="shared" si="9"/>
        <v>80000</v>
      </c>
    </row>
    <row r="30" spans="2:10" ht="40.5" customHeight="1" x14ac:dyDescent="0.2">
      <c r="B30" s="17" t="s">
        <v>72</v>
      </c>
      <c r="C30" s="35" t="s">
        <v>40</v>
      </c>
      <c r="D30" s="31">
        <v>4800000</v>
      </c>
      <c r="E30" s="31">
        <v>5272323</v>
      </c>
      <c r="F30" s="31">
        <f t="shared" si="6"/>
        <v>-472323</v>
      </c>
      <c r="G30" s="32">
        <f t="shared" si="4"/>
        <v>-8.9585368726460834E-2</v>
      </c>
      <c r="H30" s="32"/>
      <c r="I30" s="35"/>
      <c r="J30" s="58">
        <f t="shared" si="9"/>
        <v>4800000</v>
      </c>
    </row>
    <row r="31" spans="2:10" ht="40.5" customHeight="1" x14ac:dyDescent="0.2">
      <c r="B31" s="17" t="s">
        <v>103</v>
      </c>
      <c r="C31" s="35" t="s">
        <v>104</v>
      </c>
      <c r="D31" s="31">
        <v>0</v>
      </c>
      <c r="E31" s="31">
        <v>0</v>
      </c>
      <c r="F31" s="31">
        <f t="shared" si="6"/>
        <v>0</v>
      </c>
      <c r="G31" s="32" t="e">
        <f>+D31/E31-1</f>
        <v>#DIV/0!</v>
      </c>
      <c r="H31" s="32"/>
      <c r="I31" s="35"/>
      <c r="J31" s="58">
        <f t="shared" si="9"/>
        <v>0</v>
      </c>
    </row>
    <row r="32" spans="2:10" ht="77.25" customHeight="1" x14ac:dyDescent="0.2">
      <c r="B32" s="17" t="s">
        <v>73</v>
      </c>
      <c r="C32" s="35" t="s">
        <v>41</v>
      </c>
      <c r="D32" s="31">
        <v>43000000</v>
      </c>
      <c r="E32" s="31">
        <v>49975000</v>
      </c>
      <c r="F32" s="31">
        <f t="shared" si="6"/>
        <v>-6975000</v>
      </c>
      <c r="G32" s="32">
        <f t="shared" si="4"/>
        <v>-0.1395697848924462</v>
      </c>
      <c r="H32" s="32"/>
      <c r="I32" s="35"/>
      <c r="J32" s="58">
        <f t="shared" si="9"/>
        <v>43000000</v>
      </c>
    </row>
    <row r="33" spans="2:10" x14ac:dyDescent="0.2">
      <c r="B33" s="28" t="s">
        <v>134</v>
      </c>
      <c r="C33" s="35" t="s">
        <v>136</v>
      </c>
      <c r="D33" s="31">
        <v>0</v>
      </c>
      <c r="E33" s="31">
        <v>0</v>
      </c>
      <c r="F33" s="31">
        <f t="shared" si="6"/>
        <v>0</v>
      </c>
      <c r="G33" s="32" t="e">
        <f t="shared" si="4"/>
        <v>#DIV/0!</v>
      </c>
      <c r="H33" s="32"/>
      <c r="I33" s="35"/>
      <c r="J33" s="58">
        <f t="shared" si="9"/>
        <v>0</v>
      </c>
    </row>
    <row r="34" spans="2:10" x14ac:dyDescent="0.2">
      <c r="B34" s="28" t="s">
        <v>74</v>
      </c>
      <c r="C34" s="35" t="s">
        <v>54</v>
      </c>
      <c r="D34" s="31">
        <v>500000</v>
      </c>
      <c r="E34" s="31">
        <v>1200000</v>
      </c>
      <c r="F34" s="31">
        <f t="shared" ref="F34:F47" si="10">+D34-E34</f>
        <v>-700000</v>
      </c>
      <c r="G34" s="32">
        <f t="shared" si="4"/>
        <v>-0.58333333333333326</v>
      </c>
      <c r="H34" s="32"/>
      <c r="I34" s="35"/>
      <c r="J34" s="58">
        <f t="shared" si="9"/>
        <v>500000</v>
      </c>
    </row>
    <row r="35" spans="2:10" x14ac:dyDescent="0.2">
      <c r="B35" s="28" t="s">
        <v>166</v>
      </c>
      <c r="C35" s="35" t="s">
        <v>167</v>
      </c>
      <c r="D35" s="31">
        <v>0</v>
      </c>
      <c r="E35" s="31">
        <v>0</v>
      </c>
      <c r="F35" s="31">
        <f t="shared" si="10"/>
        <v>0</v>
      </c>
      <c r="G35" s="32" t="e">
        <f t="shared" si="4"/>
        <v>#DIV/0!</v>
      </c>
      <c r="H35" s="32"/>
      <c r="I35" s="35"/>
      <c r="J35" s="58">
        <f t="shared" si="9"/>
        <v>0</v>
      </c>
    </row>
    <row r="36" spans="2:10" ht="168.75" x14ac:dyDescent="0.2">
      <c r="B36" s="17" t="s">
        <v>92</v>
      </c>
      <c r="C36" s="35" t="s">
        <v>93</v>
      </c>
      <c r="D36" s="31">
        <v>37366000</v>
      </c>
      <c r="E36" s="31">
        <v>39133988.519999996</v>
      </c>
      <c r="F36" s="31">
        <f t="shared" si="10"/>
        <v>-1767988.5199999958</v>
      </c>
      <c r="G36" s="32">
        <f t="shared" si="4"/>
        <v>-4.5177825896699497E-2</v>
      </c>
      <c r="H36" s="32" t="s">
        <v>193</v>
      </c>
      <c r="I36" s="35" t="s">
        <v>214</v>
      </c>
      <c r="J36" s="58">
        <f t="shared" si="9"/>
        <v>37366000</v>
      </c>
    </row>
    <row r="37" spans="2:10" ht="43.5" customHeight="1" x14ac:dyDescent="0.2">
      <c r="B37" s="28" t="s">
        <v>102</v>
      </c>
      <c r="C37" s="35" t="s">
        <v>137</v>
      </c>
      <c r="D37" s="31">
        <v>1200000</v>
      </c>
      <c r="E37" s="31">
        <v>1200000</v>
      </c>
      <c r="F37" s="31">
        <f t="shared" si="10"/>
        <v>0</v>
      </c>
      <c r="G37" s="32">
        <f t="shared" si="4"/>
        <v>0</v>
      </c>
      <c r="H37" s="32"/>
      <c r="I37" s="35"/>
      <c r="J37" s="58">
        <f t="shared" si="9"/>
        <v>1200000</v>
      </c>
    </row>
    <row r="38" spans="2:10" ht="43.5" customHeight="1" x14ac:dyDescent="0.2">
      <c r="B38" s="28" t="s">
        <v>95</v>
      </c>
      <c r="C38" s="35" t="s">
        <v>168</v>
      </c>
      <c r="D38" s="31">
        <v>5000000</v>
      </c>
      <c r="E38" s="31">
        <v>6060000</v>
      </c>
      <c r="F38" s="31">
        <f t="shared" si="10"/>
        <v>-1060000</v>
      </c>
      <c r="G38" s="32">
        <f t="shared" si="4"/>
        <v>-0.17491749174917492</v>
      </c>
      <c r="H38" s="32"/>
      <c r="I38" s="35"/>
      <c r="J38" s="58">
        <f t="shared" si="9"/>
        <v>5000000</v>
      </c>
    </row>
    <row r="39" spans="2:10" ht="168.75" x14ac:dyDescent="0.2">
      <c r="B39" s="28" t="s">
        <v>170</v>
      </c>
      <c r="C39" s="35" t="s">
        <v>171</v>
      </c>
      <c r="D39" s="31">
        <v>35196336</v>
      </c>
      <c r="E39" s="31">
        <v>0</v>
      </c>
      <c r="F39" s="31">
        <f t="shared" si="10"/>
        <v>35196336</v>
      </c>
      <c r="G39" s="32" t="e">
        <f>+D39/E39-1</f>
        <v>#DIV/0!</v>
      </c>
      <c r="H39" s="32" t="s">
        <v>194</v>
      </c>
      <c r="I39" s="61" t="s">
        <v>215</v>
      </c>
      <c r="J39" s="58">
        <f t="shared" si="9"/>
        <v>35196336</v>
      </c>
    </row>
    <row r="40" spans="2:10" ht="409.5" x14ac:dyDescent="0.2">
      <c r="B40" s="28" t="s">
        <v>75</v>
      </c>
      <c r="C40" s="35" t="s">
        <v>138</v>
      </c>
      <c r="D40" s="31">
        <v>95955000</v>
      </c>
      <c r="E40" s="31">
        <v>168555080</v>
      </c>
      <c r="F40" s="31">
        <f t="shared" si="10"/>
        <v>-72600080</v>
      </c>
      <c r="G40" s="32">
        <f t="shared" si="4"/>
        <v>-0.43072021323830767</v>
      </c>
      <c r="H40" s="66" t="s">
        <v>195</v>
      </c>
      <c r="I40" s="35" t="s">
        <v>217</v>
      </c>
      <c r="J40" s="58">
        <f t="shared" si="9"/>
        <v>95955000</v>
      </c>
    </row>
    <row r="41" spans="2:10" ht="168.75" x14ac:dyDescent="0.2">
      <c r="B41" s="28" t="s">
        <v>75</v>
      </c>
      <c r="C41" s="35" t="s">
        <v>139</v>
      </c>
      <c r="D41" s="31">
        <v>373097172</v>
      </c>
      <c r="E41" s="31">
        <v>483223328</v>
      </c>
      <c r="F41" s="31">
        <f t="shared" si="10"/>
        <v>-110126156</v>
      </c>
      <c r="G41" s="32">
        <f t="shared" si="4"/>
        <v>-0.22789908851420349</v>
      </c>
      <c r="H41" s="30" t="s">
        <v>189</v>
      </c>
      <c r="I41" s="36" t="s">
        <v>218</v>
      </c>
      <c r="J41" s="58">
        <f t="shared" si="9"/>
        <v>373097172</v>
      </c>
    </row>
    <row r="42" spans="2:10" ht="409.5" x14ac:dyDescent="0.2">
      <c r="B42" s="17" t="s">
        <v>76</v>
      </c>
      <c r="C42" s="35" t="s">
        <v>169</v>
      </c>
      <c r="D42" s="31">
        <v>926900000</v>
      </c>
      <c r="E42" s="31">
        <v>771728258</v>
      </c>
      <c r="F42" s="31">
        <f t="shared" si="10"/>
        <v>155171742</v>
      </c>
      <c r="G42" s="32">
        <f t="shared" si="4"/>
        <v>0.20107044207781222</v>
      </c>
      <c r="H42" s="30" t="s">
        <v>195</v>
      </c>
      <c r="I42" s="36" t="s">
        <v>219</v>
      </c>
      <c r="J42" s="58">
        <f t="shared" si="9"/>
        <v>926900000</v>
      </c>
    </row>
    <row r="43" spans="2:10" ht="409.5" x14ac:dyDescent="0.2">
      <c r="B43" s="17" t="s">
        <v>76</v>
      </c>
      <c r="C43" s="35" t="s">
        <v>115</v>
      </c>
      <c r="D43" s="31">
        <v>15250000</v>
      </c>
      <c r="E43" s="31">
        <v>0</v>
      </c>
      <c r="F43" s="31">
        <f t="shared" si="10"/>
        <v>15250000</v>
      </c>
      <c r="G43" s="32" t="e">
        <f>+D43/E43-1</f>
        <v>#DIV/0!</v>
      </c>
      <c r="H43" s="30" t="s">
        <v>196</v>
      </c>
      <c r="I43" s="36" t="s">
        <v>220</v>
      </c>
      <c r="J43" s="58">
        <f t="shared" si="9"/>
        <v>15250000</v>
      </c>
    </row>
    <row r="44" spans="2:10" x14ac:dyDescent="0.2">
      <c r="B44" s="17" t="s">
        <v>77</v>
      </c>
      <c r="C44" s="35" t="s">
        <v>172</v>
      </c>
      <c r="D44" s="31">
        <v>2400000</v>
      </c>
      <c r="E44" s="31">
        <v>2579840</v>
      </c>
      <c r="F44" s="31">
        <f t="shared" si="10"/>
        <v>-179840</v>
      </c>
      <c r="G44" s="32">
        <f>+D44/E44-1</f>
        <v>-6.9709749441825841E-2</v>
      </c>
      <c r="H44" s="32"/>
      <c r="I44" s="36"/>
      <c r="J44" s="58">
        <f t="shared" si="9"/>
        <v>2400000</v>
      </c>
    </row>
    <row r="45" spans="2:10" ht="409.5" x14ac:dyDescent="0.2">
      <c r="B45" s="17" t="s">
        <v>78</v>
      </c>
      <c r="C45" s="35" t="s">
        <v>173</v>
      </c>
      <c r="D45" s="31">
        <v>3000000</v>
      </c>
      <c r="E45" s="31">
        <v>4800000</v>
      </c>
      <c r="F45" s="31">
        <f t="shared" si="10"/>
        <v>-1800000</v>
      </c>
      <c r="G45" s="32">
        <f t="shared" si="4"/>
        <v>-0.375</v>
      </c>
      <c r="H45" s="30" t="s">
        <v>197</v>
      </c>
      <c r="I45" s="36" t="s">
        <v>221</v>
      </c>
      <c r="J45" s="58">
        <f t="shared" si="9"/>
        <v>3000000</v>
      </c>
    </row>
    <row r="46" spans="2:10" ht="300" x14ac:dyDescent="0.2">
      <c r="B46" s="17" t="s">
        <v>78</v>
      </c>
      <c r="C46" s="35" t="s">
        <v>174</v>
      </c>
      <c r="D46" s="31">
        <v>524974419</v>
      </c>
      <c r="E46" s="31">
        <v>584049440</v>
      </c>
      <c r="F46" s="31">
        <f t="shared" si="10"/>
        <v>-59075021</v>
      </c>
      <c r="G46" s="32">
        <f t="shared" si="4"/>
        <v>-0.10114729499612229</v>
      </c>
      <c r="H46" s="67" t="s">
        <v>213</v>
      </c>
      <c r="I46" s="36" t="s">
        <v>222</v>
      </c>
      <c r="J46" s="58">
        <f t="shared" si="9"/>
        <v>524974419</v>
      </c>
    </row>
    <row r="47" spans="2:10" ht="97.5" customHeight="1" x14ac:dyDescent="0.2">
      <c r="B47" s="17" t="s">
        <v>79</v>
      </c>
      <c r="C47" s="35" t="s">
        <v>80</v>
      </c>
      <c r="D47" s="31">
        <v>6000000</v>
      </c>
      <c r="E47" s="31">
        <v>9200000</v>
      </c>
      <c r="F47" s="31">
        <f t="shared" si="10"/>
        <v>-3200000</v>
      </c>
      <c r="G47" s="32">
        <f t="shared" si="4"/>
        <v>-0.34782608695652173</v>
      </c>
      <c r="H47" s="32" t="s">
        <v>198</v>
      </c>
      <c r="I47" s="35" t="s">
        <v>226</v>
      </c>
      <c r="J47" s="58">
        <f t="shared" si="9"/>
        <v>6000000</v>
      </c>
    </row>
    <row r="48" spans="2:10" x14ac:dyDescent="0.2">
      <c r="B48" s="17" t="s">
        <v>81</v>
      </c>
      <c r="C48" s="35" t="s">
        <v>82</v>
      </c>
      <c r="D48" s="31">
        <v>550000</v>
      </c>
      <c r="E48" s="31">
        <v>2291000</v>
      </c>
      <c r="F48" s="31">
        <f t="shared" si="6"/>
        <v>-1741000</v>
      </c>
      <c r="G48" s="32">
        <f t="shared" si="4"/>
        <v>-0.7599301615015277</v>
      </c>
      <c r="H48" s="32"/>
      <c r="I48" s="35"/>
      <c r="J48" s="58">
        <f t="shared" si="9"/>
        <v>550000</v>
      </c>
    </row>
    <row r="49" spans="2:10" ht="180" x14ac:dyDescent="0.2">
      <c r="B49" s="17" t="s">
        <v>83</v>
      </c>
      <c r="C49" s="35" t="s">
        <v>84</v>
      </c>
      <c r="D49" s="31">
        <v>6000000</v>
      </c>
      <c r="E49" s="31">
        <v>7110000</v>
      </c>
      <c r="F49" s="31">
        <f t="shared" si="6"/>
        <v>-1110000</v>
      </c>
      <c r="G49" s="32">
        <f t="shared" si="4"/>
        <v>-0.15611814345991559</v>
      </c>
      <c r="H49" s="32" t="s">
        <v>199</v>
      </c>
      <c r="I49" s="35" t="s">
        <v>227</v>
      </c>
      <c r="J49" s="58">
        <f t="shared" si="9"/>
        <v>6000000</v>
      </c>
    </row>
    <row r="50" spans="2:10" ht="96" customHeight="1" x14ac:dyDescent="0.2">
      <c r="B50" s="17" t="s">
        <v>85</v>
      </c>
      <c r="C50" s="35" t="s">
        <v>86</v>
      </c>
      <c r="D50" s="31">
        <v>5800000</v>
      </c>
      <c r="E50" s="31">
        <v>6553800</v>
      </c>
      <c r="F50" s="31">
        <f t="shared" si="6"/>
        <v>-753800</v>
      </c>
      <c r="G50" s="32">
        <f t="shared" si="4"/>
        <v>-0.11501724190545948</v>
      </c>
      <c r="H50" s="32" t="s">
        <v>200</v>
      </c>
      <c r="I50" s="61" t="s">
        <v>228</v>
      </c>
      <c r="J50" s="58">
        <f t="shared" si="9"/>
        <v>5800000</v>
      </c>
    </row>
    <row r="51" spans="2:10" ht="51" customHeight="1" x14ac:dyDescent="0.2">
      <c r="B51" s="17" t="s">
        <v>87</v>
      </c>
      <c r="C51" s="35" t="s">
        <v>42</v>
      </c>
      <c r="D51" s="31">
        <v>240000</v>
      </c>
      <c r="E51" s="31">
        <v>243775.43</v>
      </c>
      <c r="F51" s="31">
        <f t="shared" si="6"/>
        <v>-3775.429999999993</v>
      </c>
      <c r="G51" s="32">
        <f t="shared" si="4"/>
        <v>-1.548732782462936E-2</v>
      </c>
      <c r="H51" s="32"/>
      <c r="I51" s="35"/>
      <c r="J51" s="58">
        <f t="shared" si="9"/>
        <v>240000</v>
      </c>
    </row>
    <row r="52" spans="2:10" ht="409.5" x14ac:dyDescent="0.2">
      <c r="B52" s="17" t="s">
        <v>0</v>
      </c>
      <c r="C52" s="35" t="s">
        <v>1</v>
      </c>
      <c r="D52" s="31">
        <v>77540924.890000001</v>
      </c>
      <c r="E52" s="31">
        <v>53799230</v>
      </c>
      <c r="F52" s="31">
        <f t="shared" si="6"/>
        <v>23741694.890000001</v>
      </c>
      <c r="G52" s="32">
        <f t="shared" si="4"/>
        <v>0.44130176008095279</v>
      </c>
      <c r="H52" s="32" t="s">
        <v>201</v>
      </c>
      <c r="I52" s="35" t="s">
        <v>212</v>
      </c>
      <c r="J52" s="58">
        <f t="shared" si="9"/>
        <v>77540924.890000001</v>
      </c>
    </row>
    <row r="53" spans="2:10" ht="64.5" customHeight="1" x14ac:dyDescent="0.2">
      <c r="B53" s="17" t="s">
        <v>2</v>
      </c>
      <c r="C53" s="35" t="s">
        <v>117</v>
      </c>
      <c r="D53" s="31">
        <v>1000000</v>
      </c>
      <c r="E53" s="31">
        <v>4000500</v>
      </c>
      <c r="F53" s="31">
        <f t="shared" si="6"/>
        <v>-3000500</v>
      </c>
      <c r="G53" s="32">
        <f t="shared" si="4"/>
        <v>-0.75003124609423821</v>
      </c>
      <c r="H53" s="32"/>
      <c r="I53" s="35"/>
      <c r="J53" s="58">
        <f t="shared" si="9"/>
        <v>1000000</v>
      </c>
    </row>
    <row r="54" spans="2:10" ht="64.5" customHeight="1" x14ac:dyDescent="0.2">
      <c r="B54" s="28" t="s">
        <v>3</v>
      </c>
      <c r="C54" s="36" t="s">
        <v>132</v>
      </c>
      <c r="D54" s="29">
        <v>540000</v>
      </c>
      <c r="E54" s="29">
        <v>540000</v>
      </c>
      <c r="F54" s="29">
        <f t="shared" si="6"/>
        <v>0</v>
      </c>
      <c r="G54" s="32">
        <f t="shared" si="4"/>
        <v>0</v>
      </c>
      <c r="H54" s="30"/>
      <c r="I54" s="36"/>
      <c r="J54" s="58">
        <f t="shared" si="9"/>
        <v>540000</v>
      </c>
    </row>
    <row r="55" spans="2:10" ht="35.25" customHeight="1" x14ac:dyDescent="0.2">
      <c r="B55" s="17" t="s">
        <v>4</v>
      </c>
      <c r="C55" s="35" t="s">
        <v>118</v>
      </c>
      <c r="D55" s="31">
        <v>0</v>
      </c>
      <c r="E55" s="31">
        <v>0</v>
      </c>
      <c r="F55" s="31">
        <f t="shared" si="6"/>
        <v>0</v>
      </c>
      <c r="G55" s="32" t="e">
        <f t="shared" si="4"/>
        <v>#DIV/0!</v>
      </c>
      <c r="H55" s="32"/>
      <c r="I55" s="35"/>
      <c r="J55" s="58">
        <f t="shared" si="9"/>
        <v>0</v>
      </c>
    </row>
    <row r="56" spans="2:10" ht="51.75" customHeight="1" x14ac:dyDescent="0.2">
      <c r="B56" s="17" t="s">
        <v>91</v>
      </c>
      <c r="C56" s="35" t="s">
        <v>119</v>
      </c>
      <c r="D56" s="31">
        <v>600000</v>
      </c>
      <c r="E56" s="31">
        <v>600000</v>
      </c>
      <c r="F56" s="31">
        <f t="shared" si="6"/>
        <v>0</v>
      </c>
      <c r="G56" s="32">
        <f t="shared" si="4"/>
        <v>0</v>
      </c>
      <c r="H56" s="32"/>
      <c r="I56" s="35"/>
      <c r="J56" s="58">
        <f t="shared" si="9"/>
        <v>600000</v>
      </c>
    </row>
    <row r="57" spans="2:10" ht="22.5" x14ac:dyDescent="0.2">
      <c r="B57" s="17" t="s">
        <v>5</v>
      </c>
      <c r="C57" s="35" t="s">
        <v>124</v>
      </c>
      <c r="D57" s="31">
        <v>1000000</v>
      </c>
      <c r="E57" s="31">
        <v>1300000</v>
      </c>
      <c r="F57" s="31">
        <f t="shared" si="6"/>
        <v>-300000</v>
      </c>
      <c r="G57" s="32">
        <f t="shared" si="4"/>
        <v>-0.23076923076923073</v>
      </c>
      <c r="H57" s="32"/>
      <c r="I57" s="35"/>
      <c r="J57" s="58">
        <f t="shared" si="9"/>
        <v>1000000</v>
      </c>
    </row>
    <row r="58" spans="2:10" ht="41.25" customHeight="1" x14ac:dyDescent="0.2">
      <c r="B58" s="17" t="s">
        <v>6</v>
      </c>
      <c r="C58" s="35" t="s">
        <v>125</v>
      </c>
      <c r="D58" s="31">
        <v>0</v>
      </c>
      <c r="E58" s="31">
        <v>0</v>
      </c>
      <c r="F58" s="31">
        <f t="shared" si="6"/>
        <v>0</v>
      </c>
      <c r="G58" s="32" t="e">
        <f t="shared" si="4"/>
        <v>#DIV/0!</v>
      </c>
      <c r="H58" s="32"/>
      <c r="I58" s="35"/>
      <c r="J58" s="58">
        <f t="shared" si="9"/>
        <v>0</v>
      </c>
    </row>
    <row r="59" spans="2:10" ht="63" customHeight="1" x14ac:dyDescent="0.2">
      <c r="B59" s="17" t="s">
        <v>90</v>
      </c>
      <c r="C59" s="35" t="s">
        <v>120</v>
      </c>
      <c r="D59" s="31">
        <v>1100000</v>
      </c>
      <c r="E59" s="31">
        <v>1100000</v>
      </c>
      <c r="F59" s="31">
        <f t="shared" si="6"/>
        <v>0</v>
      </c>
      <c r="G59" s="32">
        <f t="shared" si="4"/>
        <v>0</v>
      </c>
      <c r="H59" s="32"/>
      <c r="I59" s="35"/>
      <c r="J59" s="58">
        <f t="shared" si="9"/>
        <v>1100000</v>
      </c>
    </row>
    <row r="60" spans="2:10" ht="41.25" customHeight="1" x14ac:dyDescent="0.2">
      <c r="B60" s="17" t="s">
        <v>105</v>
      </c>
      <c r="C60" s="35" t="s">
        <v>106</v>
      </c>
      <c r="D60" s="31">
        <v>100000</v>
      </c>
      <c r="E60" s="31">
        <v>100000</v>
      </c>
      <c r="F60" s="31">
        <f t="shared" si="6"/>
        <v>0</v>
      </c>
      <c r="G60" s="32">
        <f t="shared" si="4"/>
        <v>0</v>
      </c>
      <c r="H60" s="32"/>
      <c r="I60" s="35"/>
      <c r="J60" s="58">
        <f t="shared" si="9"/>
        <v>100000</v>
      </c>
    </row>
    <row r="61" spans="2:10" ht="19.5" customHeight="1" x14ac:dyDescent="0.2">
      <c r="B61" s="17" t="s">
        <v>7</v>
      </c>
      <c r="C61" s="35" t="s">
        <v>8</v>
      </c>
      <c r="D61" s="31">
        <v>0</v>
      </c>
      <c r="E61" s="31">
        <v>200000</v>
      </c>
      <c r="F61" s="31">
        <f t="shared" si="6"/>
        <v>-200000</v>
      </c>
      <c r="G61" s="32">
        <f>+D61/E61-1</f>
        <v>-1</v>
      </c>
      <c r="H61" s="32"/>
      <c r="I61" s="35"/>
      <c r="J61" s="58">
        <f t="shared" si="9"/>
        <v>0</v>
      </c>
    </row>
    <row r="62" spans="2:10" ht="19.5" customHeight="1" x14ac:dyDescent="0.2">
      <c r="B62" s="13">
        <v>2</v>
      </c>
      <c r="C62" s="34" t="s">
        <v>50</v>
      </c>
      <c r="D62" s="14">
        <f>SUM(D63:D77)</f>
        <v>15860000</v>
      </c>
      <c r="E62" s="14">
        <f t="shared" ref="E62:F62" si="11">SUM(E63:E77)</f>
        <v>16182580</v>
      </c>
      <c r="F62" s="14">
        <f t="shared" si="11"/>
        <v>-322580</v>
      </c>
      <c r="G62" s="15">
        <f>+D62/E62-1</f>
        <v>-1.9933780645607801E-2</v>
      </c>
      <c r="H62" s="15"/>
      <c r="I62" s="34"/>
      <c r="J62" s="14">
        <f>SUM(J63:J77)</f>
        <v>15860000</v>
      </c>
    </row>
    <row r="63" spans="2:10" ht="64.5" customHeight="1" x14ac:dyDescent="0.2">
      <c r="B63" s="17" t="s">
        <v>9</v>
      </c>
      <c r="C63" s="35" t="s">
        <v>10</v>
      </c>
      <c r="D63" s="31">
        <v>0</v>
      </c>
      <c r="E63" s="31">
        <v>0</v>
      </c>
      <c r="F63" s="31">
        <f t="shared" ref="F63:F77" si="12">+D63-E63</f>
        <v>0</v>
      </c>
      <c r="G63" s="32" t="e">
        <f>+D63/E63-1</f>
        <v>#DIV/0!</v>
      </c>
      <c r="H63" s="32"/>
      <c r="I63" s="35"/>
      <c r="J63" s="58">
        <f>+D63</f>
        <v>0</v>
      </c>
    </row>
    <row r="64" spans="2:10" ht="42" customHeight="1" x14ac:dyDescent="0.2">
      <c r="B64" s="17" t="s">
        <v>11</v>
      </c>
      <c r="C64" s="35" t="s">
        <v>12</v>
      </c>
      <c r="D64" s="31">
        <v>150000</v>
      </c>
      <c r="E64" s="31">
        <v>150000</v>
      </c>
      <c r="F64" s="31">
        <f t="shared" si="12"/>
        <v>0</v>
      </c>
      <c r="G64" s="32">
        <f t="shared" si="4"/>
        <v>0</v>
      </c>
      <c r="H64" s="32"/>
      <c r="I64" s="35"/>
      <c r="J64" s="58">
        <f t="shared" ref="J64:J77" si="13">+D64</f>
        <v>150000</v>
      </c>
    </row>
    <row r="65" spans="2:10" ht="54.75" customHeight="1" x14ac:dyDescent="0.2">
      <c r="B65" s="17" t="s">
        <v>13</v>
      </c>
      <c r="C65" s="35" t="s">
        <v>14</v>
      </c>
      <c r="D65" s="31">
        <v>1970000</v>
      </c>
      <c r="E65" s="31">
        <v>1963660</v>
      </c>
      <c r="F65" s="31">
        <f t="shared" si="12"/>
        <v>6340</v>
      </c>
      <c r="G65" s="32">
        <f t="shared" si="4"/>
        <v>3.2286648401453899E-3</v>
      </c>
      <c r="H65" s="32" t="s">
        <v>175</v>
      </c>
      <c r="I65" s="35" t="s">
        <v>229</v>
      </c>
      <c r="J65" s="58">
        <f t="shared" si="13"/>
        <v>1970000</v>
      </c>
    </row>
    <row r="66" spans="2:10" ht="53.25" customHeight="1" x14ac:dyDescent="0.2">
      <c r="B66" s="17" t="s">
        <v>15</v>
      </c>
      <c r="C66" s="35" t="s">
        <v>16</v>
      </c>
      <c r="D66" s="31">
        <v>2600000</v>
      </c>
      <c r="E66" s="31">
        <v>2600000</v>
      </c>
      <c r="F66" s="31">
        <f t="shared" si="12"/>
        <v>0</v>
      </c>
      <c r="G66" s="32">
        <f t="shared" si="4"/>
        <v>0</v>
      </c>
      <c r="H66" s="32"/>
      <c r="I66" s="35"/>
      <c r="J66" s="58">
        <f t="shared" si="13"/>
        <v>2600000</v>
      </c>
    </row>
    <row r="67" spans="2:10" ht="53.25" customHeight="1" x14ac:dyDescent="0.2">
      <c r="B67" s="28" t="s">
        <v>17</v>
      </c>
      <c r="C67" s="36" t="s">
        <v>18</v>
      </c>
      <c r="D67" s="29">
        <v>255000</v>
      </c>
      <c r="E67" s="29">
        <v>255000</v>
      </c>
      <c r="F67" s="29">
        <f t="shared" si="12"/>
        <v>0</v>
      </c>
      <c r="G67" s="30">
        <f t="shared" si="4"/>
        <v>0</v>
      </c>
      <c r="H67" s="30"/>
      <c r="I67" s="36"/>
      <c r="J67" s="58">
        <f t="shared" si="13"/>
        <v>255000</v>
      </c>
    </row>
    <row r="68" spans="2:10" ht="77.25" customHeight="1" x14ac:dyDescent="0.2">
      <c r="B68" s="17" t="s">
        <v>19</v>
      </c>
      <c r="C68" s="35" t="s">
        <v>20</v>
      </c>
      <c r="D68" s="31">
        <v>0</v>
      </c>
      <c r="E68" s="31">
        <v>0</v>
      </c>
      <c r="F68" s="31">
        <f t="shared" si="12"/>
        <v>0</v>
      </c>
      <c r="G68" s="32" t="e">
        <f t="shared" si="4"/>
        <v>#DIV/0!</v>
      </c>
      <c r="H68" s="32"/>
      <c r="I68" s="35"/>
      <c r="J68" s="58">
        <f t="shared" si="13"/>
        <v>0</v>
      </c>
    </row>
    <row r="69" spans="2:10" ht="41.25" customHeight="1" x14ac:dyDescent="0.2">
      <c r="B69" s="17" t="s">
        <v>21</v>
      </c>
      <c r="C69" s="35" t="s">
        <v>22</v>
      </c>
      <c r="D69" s="31">
        <v>0</v>
      </c>
      <c r="E69" s="31">
        <v>0</v>
      </c>
      <c r="F69" s="31">
        <f t="shared" si="12"/>
        <v>0</v>
      </c>
      <c r="G69" s="32" t="e">
        <f t="shared" si="4"/>
        <v>#DIV/0!</v>
      </c>
      <c r="H69" s="32"/>
      <c r="I69" s="35"/>
      <c r="J69" s="58">
        <f t="shared" si="13"/>
        <v>0</v>
      </c>
    </row>
    <row r="70" spans="2:10" x14ac:dyDescent="0.2">
      <c r="B70" s="17" t="s">
        <v>23</v>
      </c>
      <c r="C70" s="35" t="s">
        <v>121</v>
      </c>
      <c r="D70" s="31">
        <v>560000</v>
      </c>
      <c r="E70" s="31">
        <v>708320</v>
      </c>
      <c r="F70" s="31">
        <f t="shared" si="12"/>
        <v>-148320</v>
      </c>
      <c r="G70" s="32">
        <f t="shared" si="4"/>
        <v>-0.20939688276485202</v>
      </c>
      <c r="H70" s="32"/>
      <c r="I70" s="35"/>
      <c r="J70" s="58">
        <f t="shared" si="13"/>
        <v>560000</v>
      </c>
    </row>
    <row r="71" spans="2:10" ht="45" customHeight="1" x14ac:dyDescent="0.2">
      <c r="B71" s="17" t="s">
        <v>107</v>
      </c>
      <c r="C71" s="35" t="s">
        <v>122</v>
      </c>
      <c r="D71" s="31">
        <v>125000</v>
      </c>
      <c r="E71" s="31">
        <v>125000</v>
      </c>
      <c r="F71" s="31">
        <f t="shared" si="12"/>
        <v>0</v>
      </c>
      <c r="G71" s="32">
        <f t="shared" si="4"/>
        <v>0</v>
      </c>
      <c r="H71" s="32"/>
      <c r="I71" s="35"/>
      <c r="J71" s="58">
        <f t="shared" si="13"/>
        <v>125000</v>
      </c>
    </row>
    <row r="72" spans="2:10" ht="64.5" customHeight="1" x14ac:dyDescent="0.2">
      <c r="B72" s="17" t="s">
        <v>24</v>
      </c>
      <c r="C72" s="35" t="s">
        <v>25</v>
      </c>
      <c r="D72" s="31">
        <v>1580000</v>
      </c>
      <c r="E72" s="31">
        <v>1605600</v>
      </c>
      <c r="F72" s="31">
        <f t="shared" si="12"/>
        <v>-25600</v>
      </c>
      <c r="G72" s="32">
        <f t="shared" si="4"/>
        <v>-1.5944195316392573E-2</v>
      </c>
      <c r="H72" s="32"/>
      <c r="I72" s="35"/>
      <c r="J72" s="58">
        <f t="shared" si="13"/>
        <v>1580000</v>
      </c>
    </row>
    <row r="73" spans="2:10" ht="42" customHeight="1" x14ac:dyDescent="0.2">
      <c r="B73" s="17" t="s">
        <v>28</v>
      </c>
      <c r="C73" s="35" t="s">
        <v>29</v>
      </c>
      <c r="D73" s="31">
        <v>0</v>
      </c>
      <c r="E73" s="31">
        <v>150000</v>
      </c>
      <c r="F73" s="31">
        <f t="shared" si="12"/>
        <v>-150000</v>
      </c>
      <c r="G73" s="32">
        <f t="shared" si="4"/>
        <v>-1</v>
      </c>
      <c r="H73" s="32"/>
      <c r="I73" s="35"/>
      <c r="J73" s="58">
        <f t="shared" si="13"/>
        <v>0</v>
      </c>
    </row>
    <row r="74" spans="2:10" ht="52.5" customHeight="1" x14ac:dyDescent="0.2">
      <c r="B74" s="17" t="s">
        <v>30</v>
      </c>
      <c r="C74" s="35" t="s">
        <v>123</v>
      </c>
      <c r="D74" s="31">
        <v>8000000</v>
      </c>
      <c r="E74" s="31">
        <v>8133600</v>
      </c>
      <c r="F74" s="31">
        <f t="shared" si="12"/>
        <v>-133600</v>
      </c>
      <c r="G74" s="32">
        <f t="shared" si="4"/>
        <v>-1.6425690960952144E-2</v>
      </c>
      <c r="H74" s="32"/>
      <c r="I74" s="35"/>
      <c r="J74" s="58">
        <f t="shared" si="13"/>
        <v>8000000</v>
      </c>
    </row>
    <row r="75" spans="2:10" ht="63" customHeight="1" x14ac:dyDescent="0.2">
      <c r="B75" s="17" t="s">
        <v>96</v>
      </c>
      <c r="C75" s="35" t="s">
        <v>97</v>
      </c>
      <c r="D75" s="31">
        <v>0</v>
      </c>
      <c r="E75" s="31">
        <v>0</v>
      </c>
      <c r="F75" s="31">
        <f t="shared" si="12"/>
        <v>0</v>
      </c>
      <c r="G75" s="32" t="e">
        <f t="shared" si="4"/>
        <v>#DIV/0!</v>
      </c>
      <c r="H75" s="32"/>
      <c r="I75" s="35"/>
      <c r="J75" s="58">
        <f t="shared" si="13"/>
        <v>0</v>
      </c>
    </row>
    <row r="76" spans="2:10" ht="50.25" customHeight="1" x14ac:dyDescent="0.2">
      <c r="B76" s="17" t="s">
        <v>31</v>
      </c>
      <c r="C76" s="35" t="s">
        <v>32</v>
      </c>
      <c r="D76" s="31">
        <v>180000</v>
      </c>
      <c r="E76" s="31">
        <v>176600</v>
      </c>
      <c r="F76" s="31">
        <f t="shared" si="12"/>
        <v>3400</v>
      </c>
      <c r="G76" s="32">
        <f t="shared" si="4"/>
        <v>1.9252548131370339E-2</v>
      </c>
      <c r="H76" s="32"/>
      <c r="I76" s="35"/>
      <c r="J76" s="58">
        <f t="shared" si="13"/>
        <v>180000</v>
      </c>
    </row>
    <row r="77" spans="2:10" x14ac:dyDescent="0.2">
      <c r="B77" s="17" t="s">
        <v>33</v>
      </c>
      <c r="C77" s="35" t="s">
        <v>34</v>
      </c>
      <c r="D77" s="31">
        <v>440000</v>
      </c>
      <c r="E77" s="31">
        <v>314800</v>
      </c>
      <c r="F77" s="31">
        <f t="shared" si="12"/>
        <v>125200</v>
      </c>
      <c r="G77" s="32">
        <f t="shared" si="4"/>
        <v>0.39771283354510811</v>
      </c>
      <c r="H77" s="32"/>
      <c r="I77" s="35"/>
      <c r="J77" s="58">
        <f t="shared" si="13"/>
        <v>440000</v>
      </c>
    </row>
    <row r="78" spans="2:10" ht="19.5" customHeight="1" x14ac:dyDescent="0.2">
      <c r="B78" s="13" t="s">
        <v>55</v>
      </c>
      <c r="C78" s="34" t="s">
        <v>46</v>
      </c>
      <c r="D78" s="14">
        <f>SUM(D79:D82)</f>
        <v>73803798.019999996</v>
      </c>
      <c r="E78" s="14">
        <f t="shared" ref="E78:F78" si="14">SUM(E79:E82)</f>
        <v>18244060</v>
      </c>
      <c r="F78" s="14">
        <f t="shared" si="14"/>
        <v>55559738.019999996</v>
      </c>
      <c r="G78" s="15">
        <f>+D78/E78-1</f>
        <v>3.0453604088125115</v>
      </c>
      <c r="H78" s="15"/>
      <c r="I78" s="18"/>
      <c r="J78" s="14">
        <f>SUM(J79:J82)</f>
        <v>73803798.019999996</v>
      </c>
    </row>
    <row r="79" spans="2:10" ht="29.25" customHeight="1" x14ac:dyDescent="0.2">
      <c r="B79" s="17" t="s">
        <v>35</v>
      </c>
      <c r="C79" s="35" t="s">
        <v>129</v>
      </c>
      <c r="D79" s="31">
        <v>0</v>
      </c>
      <c r="E79" s="31">
        <v>339900</v>
      </c>
      <c r="F79" s="31">
        <f t="shared" ref="F79:F82" si="15">+D79-E79</f>
        <v>-339900</v>
      </c>
      <c r="G79" s="32">
        <f t="shared" si="4"/>
        <v>-1</v>
      </c>
      <c r="H79" s="32"/>
      <c r="I79" s="35"/>
      <c r="J79" s="58">
        <f>+D79</f>
        <v>0</v>
      </c>
    </row>
    <row r="80" spans="2:10" ht="29.25" customHeight="1" x14ac:dyDescent="0.2">
      <c r="B80" s="17" t="s">
        <v>88</v>
      </c>
      <c r="C80" s="35" t="s">
        <v>94</v>
      </c>
      <c r="D80" s="31">
        <v>129500</v>
      </c>
      <c r="E80" s="31">
        <v>85000</v>
      </c>
      <c r="F80" s="31">
        <f t="shared" ref="F80" si="16">+D80-E80</f>
        <v>44500</v>
      </c>
      <c r="G80" s="32"/>
      <c r="H80" s="32"/>
      <c r="I80" s="35"/>
      <c r="J80" s="58">
        <f t="shared" ref="J80:J82" si="17">+D80</f>
        <v>129500</v>
      </c>
    </row>
    <row r="81" spans="2:10" x14ac:dyDescent="0.2">
      <c r="B81" s="28" t="s">
        <v>36</v>
      </c>
      <c r="C81" s="35" t="s">
        <v>135</v>
      </c>
      <c r="D81" s="31">
        <v>187000</v>
      </c>
      <c r="E81" s="31">
        <v>750000</v>
      </c>
      <c r="F81" s="31">
        <f t="shared" si="15"/>
        <v>-563000</v>
      </c>
      <c r="G81" s="32">
        <f t="shared" si="4"/>
        <v>-0.7506666666666667</v>
      </c>
      <c r="H81" s="32"/>
      <c r="I81" s="35"/>
      <c r="J81" s="58">
        <f t="shared" si="17"/>
        <v>187000</v>
      </c>
    </row>
    <row r="82" spans="2:10" ht="384" x14ac:dyDescent="0.2">
      <c r="B82" s="17" t="s">
        <v>109</v>
      </c>
      <c r="C82" s="35" t="s">
        <v>110</v>
      </c>
      <c r="D82" s="31">
        <v>73487298.019999996</v>
      </c>
      <c r="E82" s="31">
        <v>17069160</v>
      </c>
      <c r="F82" s="31">
        <f t="shared" si="15"/>
        <v>56418138.019999996</v>
      </c>
      <c r="G82" s="32">
        <f t="shared" si="4"/>
        <v>3.3052673957007839</v>
      </c>
      <c r="H82" s="32" t="s">
        <v>202</v>
      </c>
      <c r="I82" s="36" t="s">
        <v>223</v>
      </c>
      <c r="J82" s="58">
        <f t="shared" si="17"/>
        <v>73487298.019999996</v>
      </c>
    </row>
    <row r="83" spans="2:10" ht="19.5" customHeight="1" x14ac:dyDescent="0.2">
      <c r="B83" s="13">
        <v>6</v>
      </c>
      <c r="C83" s="34" t="s">
        <v>51</v>
      </c>
      <c r="D83" s="14">
        <f>SUM(D84:D89)</f>
        <v>144242424</v>
      </c>
      <c r="E83" s="14">
        <f t="shared" ref="E83:F83" si="18">SUM(E84:E89)</f>
        <v>151008931.19999999</v>
      </c>
      <c r="F83" s="14">
        <f t="shared" si="18"/>
        <v>-6766507.1999999993</v>
      </c>
      <c r="G83" s="15">
        <f t="shared" ref="G83:G89" si="19">+D83/E83-1</f>
        <v>-4.4808655661818131E-2</v>
      </c>
      <c r="H83" s="15"/>
      <c r="I83" s="34"/>
      <c r="J83" s="14">
        <f>SUM(J84:J89)</f>
        <v>144242424</v>
      </c>
    </row>
    <row r="84" spans="2:10" ht="43.5" customHeight="1" x14ac:dyDescent="0.2">
      <c r="B84" s="17" t="s">
        <v>37</v>
      </c>
      <c r="C84" s="35" t="s">
        <v>43</v>
      </c>
      <c r="D84" s="31">
        <v>0</v>
      </c>
      <c r="E84" s="31">
        <v>1350000</v>
      </c>
      <c r="F84" s="31">
        <f t="shared" ref="F84:F89" si="20">+D84-E84</f>
        <v>-1350000</v>
      </c>
      <c r="G84" s="32">
        <f t="shared" si="19"/>
        <v>-1</v>
      </c>
      <c r="H84" s="32"/>
      <c r="I84" s="35"/>
      <c r="J84" s="58">
        <f>+D84</f>
        <v>0</v>
      </c>
    </row>
    <row r="85" spans="2:10" ht="120" x14ac:dyDescent="0.2">
      <c r="B85" s="17" t="s">
        <v>111</v>
      </c>
      <c r="C85" s="35" t="s">
        <v>112</v>
      </c>
      <c r="D85" s="31">
        <v>2200000</v>
      </c>
      <c r="E85" s="31">
        <v>3430000</v>
      </c>
      <c r="F85" s="31">
        <f t="shared" si="20"/>
        <v>-1230000</v>
      </c>
      <c r="G85" s="32">
        <f t="shared" si="19"/>
        <v>-0.35860058309037901</v>
      </c>
      <c r="H85" s="32" t="s">
        <v>203</v>
      </c>
      <c r="I85" s="35" t="s">
        <v>230</v>
      </c>
      <c r="J85" s="58">
        <f t="shared" ref="J85:J89" si="21">+D85</f>
        <v>2200000</v>
      </c>
    </row>
    <row r="86" spans="2:10" ht="51.75" customHeight="1" x14ac:dyDescent="0.2">
      <c r="B86" s="17" t="s">
        <v>38</v>
      </c>
      <c r="C86" s="35" t="s">
        <v>52</v>
      </c>
      <c r="D86" s="31">
        <v>80000000</v>
      </c>
      <c r="E86" s="31">
        <v>90000000</v>
      </c>
      <c r="F86" s="31">
        <f t="shared" si="20"/>
        <v>-10000000</v>
      </c>
      <c r="G86" s="32">
        <f t="shared" si="19"/>
        <v>-0.11111111111111116</v>
      </c>
      <c r="H86" s="32"/>
      <c r="I86" s="35"/>
      <c r="J86" s="58">
        <f t="shared" si="21"/>
        <v>80000000</v>
      </c>
    </row>
    <row r="87" spans="2:10" x14ac:dyDescent="0.2">
      <c r="B87" s="17" t="s">
        <v>39</v>
      </c>
      <c r="C87" s="35" t="s">
        <v>56</v>
      </c>
      <c r="D87" s="31">
        <v>30000000</v>
      </c>
      <c r="E87" s="31">
        <v>30000000</v>
      </c>
      <c r="F87" s="31">
        <f t="shared" si="20"/>
        <v>0</v>
      </c>
      <c r="G87" s="32">
        <f t="shared" si="19"/>
        <v>0</v>
      </c>
      <c r="H87" s="32"/>
      <c r="I87" s="35"/>
      <c r="J87" s="58">
        <f t="shared" si="21"/>
        <v>30000000</v>
      </c>
    </row>
    <row r="88" spans="2:10" ht="78.75" customHeight="1" x14ac:dyDescent="0.2">
      <c r="B88" s="17" t="s">
        <v>98</v>
      </c>
      <c r="C88" s="35" t="s">
        <v>99</v>
      </c>
      <c r="D88" s="31">
        <v>15000000</v>
      </c>
      <c r="E88" s="31">
        <v>15000000</v>
      </c>
      <c r="F88" s="31">
        <f t="shared" si="20"/>
        <v>0</v>
      </c>
      <c r="G88" s="32">
        <f t="shared" si="19"/>
        <v>0</v>
      </c>
      <c r="H88" s="32"/>
      <c r="I88" s="35"/>
      <c r="J88" s="58">
        <f t="shared" si="21"/>
        <v>15000000</v>
      </c>
    </row>
    <row r="89" spans="2:10" ht="156" x14ac:dyDescent="0.2">
      <c r="B89" s="17" t="s">
        <v>225</v>
      </c>
      <c r="C89" s="35" t="s">
        <v>57</v>
      </c>
      <c r="D89" s="31">
        <v>17042424</v>
      </c>
      <c r="E89" s="31">
        <v>11228931.199999999</v>
      </c>
      <c r="F89" s="31">
        <f t="shared" si="20"/>
        <v>5813492.8000000007</v>
      </c>
      <c r="G89" s="32">
        <f t="shared" si="19"/>
        <v>0.51772450079665644</v>
      </c>
      <c r="H89" s="32" t="s">
        <v>204</v>
      </c>
      <c r="I89" s="36" t="s">
        <v>224</v>
      </c>
      <c r="J89" s="58">
        <f t="shared" si="21"/>
        <v>17042424</v>
      </c>
    </row>
    <row r="90" spans="2:10" ht="13.15" customHeight="1" x14ac:dyDescent="0.2">
      <c r="B90" s="53"/>
      <c r="C90" s="54"/>
      <c r="D90" s="55"/>
      <c r="E90" s="55"/>
      <c r="F90" s="55"/>
      <c r="G90" s="56"/>
      <c r="H90" s="56"/>
      <c r="I90" s="54"/>
      <c r="J90" s="54"/>
    </row>
    <row r="91" spans="2:10" ht="13.15" customHeight="1" x14ac:dyDescent="0.2">
      <c r="B91" s="53"/>
      <c r="C91" s="54"/>
      <c r="D91" s="55"/>
      <c r="E91" s="55"/>
      <c r="F91" s="55"/>
      <c r="G91" s="56"/>
      <c r="H91" s="56"/>
      <c r="I91" s="54"/>
      <c r="J91" s="54"/>
    </row>
    <row r="92" spans="2:10" ht="13.15" customHeight="1" x14ac:dyDescent="0.2">
      <c r="B92" s="53"/>
      <c r="C92" s="54"/>
      <c r="D92" s="55"/>
      <c r="E92" s="55"/>
      <c r="F92" s="55"/>
      <c r="G92" s="56"/>
      <c r="H92" s="56"/>
      <c r="I92" s="54"/>
      <c r="J92" s="54"/>
    </row>
    <row r="93" spans="2:10" ht="13.15" customHeight="1" x14ac:dyDescent="0.2">
      <c r="B93" s="53"/>
      <c r="C93" s="54"/>
      <c r="D93" s="55"/>
      <c r="E93" s="55"/>
      <c r="F93" s="55"/>
      <c r="G93" s="56"/>
      <c r="H93" s="56"/>
      <c r="I93" s="54"/>
      <c r="J93" s="54"/>
    </row>
    <row r="94" spans="2:10" ht="26.45" customHeight="1" x14ac:dyDescent="0.2">
      <c r="B94" s="53"/>
      <c r="C94" s="54"/>
      <c r="D94" s="55"/>
      <c r="E94" s="55"/>
      <c r="F94" s="55"/>
      <c r="G94" s="56"/>
      <c r="H94" s="56"/>
      <c r="I94" s="54"/>
      <c r="J94" s="54"/>
    </row>
    <row r="95" spans="2:10" ht="26.45" customHeight="1" x14ac:dyDescent="0.2">
      <c r="B95" s="53"/>
      <c r="C95" s="54"/>
      <c r="D95" s="55"/>
      <c r="E95" s="55"/>
      <c r="F95" s="55"/>
      <c r="G95" s="56"/>
      <c r="H95" s="56"/>
      <c r="I95" s="54"/>
      <c r="J95" s="54"/>
    </row>
    <row r="96" spans="2:10" ht="18" customHeight="1" x14ac:dyDescent="0.2">
      <c r="B96" s="53"/>
      <c r="C96" s="54"/>
      <c r="D96" s="55"/>
      <c r="E96" s="55"/>
      <c r="F96" s="55"/>
      <c r="G96" s="56"/>
      <c r="H96" s="56"/>
      <c r="I96" s="54"/>
      <c r="J96" s="54"/>
    </row>
    <row r="97" spans="2:10" ht="18" customHeight="1" x14ac:dyDescent="0.2">
      <c r="B97" s="53"/>
      <c r="C97" s="54"/>
      <c r="D97" s="55"/>
      <c r="E97" s="55"/>
      <c r="F97" s="55"/>
      <c r="G97" s="56"/>
      <c r="H97" s="56"/>
      <c r="I97" s="54"/>
      <c r="J97" s="54"/>
    </row>
    <row r="99" spans="2:10" x14ac:dyDescent="0.2">
      <c r="C99" s="27" t="s">
        <v>130</v>
      </c>
    </row>
    <row r="100" spans="2:10" ht="25.5" x14ac:dyDescent="0.2">
      <c r="C100" s="27" t="s">
        <v>131</v>
      </c>
      <c r="D100" s="8"/>
      <c r="E100" s="8"/>
      <c r="F100" s="8"/>
      <c r="G100" s="9"/>
      <c r="H100" s="9"/>
    </row>
    <row r="101" spans="2:10" x14ac:dyDescent="0.2">
      <c r="D101" s="10"/>
      <c r="E101" s="10"/>
      <c r="F101" s="10"/>
      <c r="G101" s="11"/>
      <c r="H101" s="11"/>
    </row>
    <row r="103" spans="2:10" ht="15" x14ac:dyDescent="0.25">
      <c r="B103" s="50" t="s">
        <v>161</v>
      </c>
      <c r="C103" s="48"/>
      <c r="D103" s="48"/>
      <c r="E103" s="49"/>
      <c r="F103" s="10"/>
    </row>
    <row r="104" spans="2:10" ht="15" x14ac:dyDescent="0.25">
      <c r="B104" s="49"/>
      <c r="C104" s="48"/>
      <c r="D104" s="48"/>
      <c r="E104" s="48"/>
    </row>
    <row r="105" spans="2:10" ht="15" x14ac:dyDescent="0.25">
      <c r="C105" s="51" t="s">
        <v>162</v>
      </c>
      <c r="D105" s="62" t="s">
        <v>205</v>
      </c>
      <c r="E105" s="47" t="s">
        <v>163</v>
      </c>
      <c r="F105" s="52" t="s">
        <v>206</v>
      </c>
      <c r="H105" s="11"/>
    </row>
    <row r="106" spans="2:10" ht="72" customHeight="1" x14ac:dyDescent="0.2">
      <c r="C106" s="60" t="s">
        <v>177</v>
      </c>
      <c r="D106" s="64">
        <v>3</v>
      </c>
      <c r="E106" s="62" t="s">
        <v>210</v>
      </c>
      <c r="F106" s="63" t="s">
        <v>188</v>
      </c>
    </row>
    <row r="107" spans="2:10" ht="72" customHeight="1" x14ac:dyDescent="0.2">
      <c r="C107" s="60" t="s">
        <v>178</v>
      </c>
      <c r="D107" s="64">
        <v>6</v>
      </c>
      <c r="E107" s="62" t="s">
        <v>211</v>
      </c>
      <c r="F107" s="63" t="s">
        <v>179</v>
      </c>
      <c r="H107" s="12"/>
    </row>
    <row r="108" spans="2:10" ht="152.25" customHeight="1" x14ac:dyDescent="0.2">
      <c r="C108" s="60" t="s">
        <v>180</v>
      </c>
      <c r="D108" s="64">
        <v>11</v>
      </c>
      <c r="E108" s="62" t="s">
        <v>211</v>
      </c>
      <c r="F108" s="63" t="s">
        <v>181</v>
      </c>
      <c r="H108" s="9"/>
    </row>
    <row r="109" spans="2:10" ht="81.75" customHeight="1" x14ac:dyDescent="0.2">
      <c r="C109" s="60" t="s">
        <v>182</v>
      </c>
      <c r="D109" s="64">
        <v>7</v>
      </c>
      <c r="E109" s="62" t="s">
        <v>211</v>
      </c>
      <c r="F109" s="63" t="s">
        <v>183</v>
      </c>
    </row>
    <row r="110" spans="2:10" ht="113.25" customHeight="1" x14ac:dyDescent="0.2">
      <c r="C110" s="60" t="s">
        <v>184</v>
      </c>
      <c r="D110" s="64">
        <v>9</v>
      </c>
      <c r="E110" s="62" t="s">
        <v>211</v>
      </c>
      <c r="F110" s="63" t="s">
        <v>185</v>
      </c>
    </row>
    <row r="111" spans="2:10" x14ac:dyDescent="0.2">
      <c r="C111" s="60" t="s">
        <v>186</v>
      </c>
      <c r="D111" s="64">
        <v>1</v>
      </c>
      <c r="E111" s="62" t="s">
        <v>211</v>
      </c>
      <c r="F111" s="63" t="s">
        <v>110</v>
      </c>
    </row>
    <row r="112" spans="2:10" ht="207.75" customHeight="1" x14ac:dyDescent="0.2">
      <c r="C112" s="60" t="s">
        <v>190</v>
      </c>
      <c r="D112" s="64">
        <v>17</v>
      </c>
      <c r="E112" s="62" t="s">
        <v>210</v>
      </c>
      <c r="F112" s="63" t="s">
        <v>187</v>
      </c>
    </row>
    <row r="113" spans="4:4" x14ac:dyDescent="0.2">
      <c r="D113" s="65"/>
    </row>
  </sheetData>
  <autoFilter ref="B5:J89" xr:uid="{00000000-0009-0000-0000-000000000000}"/>
  <mergeCells count="2">
    <mergeCell ref="B2:G2"/>
    <mergeCell ref="B3:G3"/>
  </mergeCells>
  <printOptions horizontalCentered="1"/>
  <pageMargins left="0.47244094488188981" right="0.27559055118110237" top="0.15748031496062992" bottom="0.43307086614173229" header="0" footer="0"/>
  <pageSetup scale="75" firstPageNumber="54" fitToHeight="0" orientation="portrait" useFirstPageNumber="1" r:id="rId1"/>
  <headerFooter alignWithMargins="0">
    <oddFooter>&amp;R&amp;12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1F83956CD40E44FA7C3C72C7933C58C" ma:contentTypeVersion="0" ma:contentTypeDescription="Crear nuevo documento." ma:contentTypeScope="" ma:versionID="0f64ae71578cea875b30137a9ada62f1">
  <xsd:schema xmlns:xsd="http://www.w3.org/2001/XMLSchema" xmlns:xs="http://www.w3.org/2001/XMLSchema" xmlns:p="http://schemas.microsoft.com/office/2006/metadata/properties" targetNamespace="http://schemas.microsoft.com/office/2006/metadata/properties" ma:root="true" ma:fieldsID="26ff3a126252e742cc2543983a566b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C86BCD-9191-4937-AC52-30F6B479457A}">
  <ds:schemaRefs>
    <ds:schemaRef ds:uri="http://schemas.microsoft.com/sharepoint/v3/contenttype/forms"/>
  </ds:schemaRefs>
</ds:datastoreItem>
</file>

<file path=customXml/itemProps2.xml><?xml version="1.0" encoding="utf-8"?>
<ds:datastoreItem xmlns:ds="http://schemas.openxmlformats.org/officeDocument/2006/customXml" ds:itemID="{11ED5735-924B-4076-852E-C6D3CFA38D3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142e62d-f4b1-4a71-b622-57f775f2bca3"/>
    <ds:schemaRef ds:uri="http://purl.org/dc/elements/1.1/"/>
    <ds:schemaRef ds:uri="http://schemas.microsoft.com/office/2006/metadata/properties"/>
    <ds:schemaRef ds:uri="bd473624-898d-45c1-9f2f-d8e776dc9725"/>
    <ds:schemaRef ds:uri="http://www.w3.org/XML/1998/namespace"/>
    <ds:schemaRef ds:uri="http://purl.org/dc/dcmitype/"/>
  </ds:schemaRefs>
</ds:datastoreItem>
</file>

<file path=customXml/itemProps3.xml><?xml version="1.0" encoding="utf-8"?>
<ds:datastoreItem xmlns:ds="http://schemas.openxmlformats.org/officeDocument/2006/customXml" ds:itemID="{DC6CC82F-2EC1-4475-963D-D437EEA6C6E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Observaciones recibidas</vt:lpstr>
      <vt:lpstr>'Observaciones recibidas'!Área_de_impresión</vt:lpstr>
      <vt:lpstr>'Observaciones recibidas'!Títulos_a_imprimir</vt:lpstr>
    </vt:vector>
  </TitlesOfParts>
  <Company>SUGEF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Alexander Arriola</dc:creator>
  <cp:lastModifiedBy>DONDI NUNEZ OSCAR GEOVANNY</cp:lastModifiedBy>
  <cp:lastPrinted>2019-07-29T22:31:02Z</cp:lastPrinted>
  <dcterms:created xsi:type="dcterms:W3CDTF">2002-08-01T17:03:10Z</dcterms:created>
  <dcterms:modified xsi:type="dcterms:W3CDTF">2021-08-24T16:52:46Z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0x010100A1F83956CD40E44FA7C3C72C7933C58C</vt:lpwstr>
  </property>
  <property fmtid="{D5CDD505-2E9C-101B-9397-08002B2CF9AE}" pid="3" name="Order">
    <vt:r8>1230700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DocumentSetDescription">
    <vt:lpwstr/>
  </property>
  <property fmtid="{D5CDD505-2E9C-101B-9397-08002B2CF9AE}" pid="8" name="TriggerFlowInfo">
    <vt:lpwstr/>
  </property>
  <property fmtid="{D5CDD505-2E9C-101B-9397-08002B2CF9AE}" pid="9" name="_SourceUrl">
    <vt:lpwstr/>
  </property>
  <property fmtid="{D5CDD505-2E9C-101B-9397-08002B2CF9AE}" pid="10" name="_SharedFileIndex">
    <vt:lpwstr/>
  </property>
  <property fmtid="{D5CDD505-2E9C-101B-9397-08002B2CF9AE}" pid="11" name="ComplianceAssetId">
    <vt:lpwstr/>
  </property>
  <property fmtid="{D5CDD505-2E9C-101B-9397-08002B2CF9AE}" pid="12" name="TemplateUrl">
    <vt:lpwstr/>
  </property>
</Properties>
</file>