
<file path=[Content_Types].xml><?xml version="1.0" encoding="utf-8"?>
<Types xmlns="http://schemas.openxmlformats.org/package/2006/content-types">
  <Default Extension="bin" ContentType="application/vnd.openxmlformats-officedocument.spreadsheetml.printerSettings"/>
  <Default Extension="jfif"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defaultThemeVersion="166925"/>
  <mc:AlternateContent xmlns:mc="http://schemas.openxmlformats.org/markup-compatibility/2006">
    <mc:Choice Requires="x15">
      <x15ac:absPath xmlns:x15ac="http://schemas.microsoft.com/office/spreadsheetml/2010/11/ac" url="H:\Administrativo\General\Formulación del Presupuesto y POI 2024\FORMULACIÓN DEL POI 2024\ENVIO A CONSULTA 2024\"/>
    </mc:Choice>
  </mc:AlternateContent>
  <xr:revisionPtr revIDLastSave="0" documentId="13_ncr:1_{B3EA66D3-B591-4DC3-88F9-71A7EC236BC1}" xr6:coauthVersionLast="47" xr6:coauthVersionMax="47" xr10:uidLastSave="{00000000-0000-0000-0000-000000000000}"/>
  <bookViews>
    <workbookView xWindow="-108" yWindow="-108" windowWidth="23256" windowHeight="12576" xr2:uid="{43BABD97-7D01-4141-AC81-FBAE43C39FC3}"/>
  </bookViews>
  <sheets>
    <sheet name="Sugeval" sheetId="2" r:id="rId1"/>
  </sheets>
  <definedNames>
    <definedName name="base">#REF!</definedName>
    <definedName name="pro">#REF!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33" i="2" l="1"/>
  <c r="H82" i="2"/>
  <c r="H81" i="2"/>
  <c r="H80" i="2"/>
  <c r="G77" i="2"/>
  <c r="H30" i="2"/>
  <c r="G30" i="2"/>
  <c r="L87" i="2" l="1"/>
  <c r="L79" i="2"/>
  <c r="L72" i="2"/>
  <c r="L56" i="2"/>
  <c r="L24" i="2"/>
  <c r="L6" i="2"/>
  <c r="D24" i="2"/>
  <c r="G45" i="2"/>
  <c r="H45" i="2"/>
  <c r="G48" i="2"/>
  <c r="H48" i="2"/>
  <c r="G82" i="2"/>
  <c r="D87" i="2"/>
  <c r="L89" i="2" l="1"/>
  <c r="G76" i="2"/>
  <c r="D72" i="2"/>
  <c r="D79" i="2"/>
  <c r="H88" i="2" l="1"/>
  <c r="H86" i="2"/>
  <c r="H85" i="2"/>
  <c r="H84" i="2"/>
  <c r="H83" i="2"/>
  <c r="H78" i="2"/>
  <c r="H75" i="2"/>
  <c r="H74" i="2"/>
  <c r="H73" i="2"/>
  <c r="H71" i="2"/>
  <c r="H70" i="2"/>
  <c r="H69" i="2"/>
  <c r="H68" i="2"/>
  <c r="H67" i="2"/>
  <c r="H66" i="2"/>
  <c r="H65" i="2"/>
  <c r="H64" i="2"/>
  <c r="H63" i="2"/>
  <c r="H62" i="2"/>
  <c r="H61" i="2"/>
  <c r="H60" i="2"/>
  <c r="H59" i="2"/>
  <c r="H58" i="2"/>
  <c r="H57" i="2"/>
  <c r="H55" i="2"/>
  <c r="H54" i="2"/>
  <c r="H53" i="2"/>
  <c r="H52" i="2"/>
  <c r="H51" i="2"/>
  <c r="H50" i="2"/>
  <c r="H49" i="2"/>
  <c r="H47" i="2"/>
  <c r="H46" i="2"/>
  <c r="H44" i="2"/>
  <c r="H43" i="2"/>
  <c r="H42" i="2"/>
  <c r="H41" i="2"/>
  <c r="H40" i="2"/>
  <c r="H39" i="2"/>
  <c r="H38" i="2"/>
  <c r="H37" i="2"/>
  <c r="H36" i="2"/>
  <c r="H35" i="2"/>
  <c r="H34" i="2"/>
  <c r="H32" i="2"/>
  <c r="H31" i="2"/>
  <c r="H29" i="2"/>
  <c r="H28" i="2"/>
  <c r="H27" i="2"/>
  <c r="H26" i="2"/>
  <c r="H25" i="2"/>
  <c r="H23" i="2"/>
  <c r="H22" i="2"/>
  <c r="H21" i="2"/>
  <c r="H20" i="2"/>
  <c r="H19" i="2"/>
  <c r="H18" i="2"/>
  <c r="H17" i="2"/>
  <c r="H16" i="2"/>
  <c r="H15" i="2"/>
  <c r="H14" i="2"/>
  <c r="H13" i="2"/>
  <c r="H12" i="2"/>
  <c r="H11" i="2"/>
  <c r="H10" i="2"/>
  <c r="H9" i="2"/>
  <c r="H8" i="2"/>
  <c r="H7" i="2"/>
  <c r="G88" i="2"/>
  <c r="G86" i="2"/>
  <c r="G85" i="2"/>
  <c r="G84" i="2"/>
  <c r="G83" i="2"/>
  <c r="G81" i="2"/>
  <c r="G80" i="2"/>
  <c r="G78" i="2"/>
  <c r="G75" i="2"/>
  <c r="G74" i="2"/>
  <c r="G73" i="2"/>
  <c r="G71" i="2"/>
  <c r="G70" i="2"/>
  <c r="G69" i="2"/>
  <c r="G68" i="2"/>
  <c r="G67" i="2"/>
  <c r="G66" i="2"/>
  <c r="G65" i="2"/>
  <c r="G64" i="2"/>
  <c r="G63" i="2"/>
  <c r="G62" i="2"/>
  <c r="G61" i="2"/>
  <c r="G60" i="2"/>
  <c r="G59" i="2"/>
  <c r="G58" i="2"/>
  <c r="G57" i="2"/>
  <c r="G55" i="2"/>
  <c r="G54" i="2"/>
  <c r="G53" i="2"/>
  <c r="G52" i="2"/>
  <c r="G51" i="2"/>
  <c r="G50" i="2"/>
  <c r="G49" i="2"/>
  <c r="G47" i="2"/>
  <c r="G46" i="2"/>
  <c r="G44" i="2"/>
  <c r="G43" i="2"/>
  <c r="G42" i="2"/>
  <c r="G41" i="2"/>
  <c r="G40" i="2"/>
  <c r="G39" i="2"/>
  <c r="G38" i="2"/>
  <c r="G37" i="2"/>
  <c r="G36" i="2"/>
  <c r="G35" i="2"/>
  <c r="G34" i="2"/>
  <c r="G33" i="2"/>
  <c r="G32" i="2"/>
  <c r="G31" i="2"/>
  <c r="G29" i="2"/>
  <c r="G28" i="2"/>
  <c r="G27" i="2"/>
  <c r="G26" i="2"/>
  <c r="G25" i="2"/>
  <c r="G23" i="2"/>
  <c r="G22" i="2"/>
  <c r="G21" i="2"/>
  <c r="G20" i="2"/>
  <c r="G19" i="2"/>
  <c r="G18" i="2"/>
  <c r="G17" i="2"/>
  <c r="G16" i="2"/>
  <c r="G15" i="2"/>
  <c r="G14" i="2"/>
  <c r="G13" i="2"/>
  <c r="G12" i="2"/>
  <c r="G11" i="2"/>
  <c r="G10" i="2"/>
  <c r="G9" i="2"/>
  <c r="G8" i="2"/>
  <c r="G7" i="2"/>
  <c r="D56" i="2"/>
  <c r="D6" i="2"/>
  <c r="D89" i="2" l="1"/>
  <c r="F87" i="2"/>
  <c r="E87" i="2"/>
  <c r="F79" i="2"/>
  <c r="E79" i="2"/>
  <c r="F72" i="2"/>
  <c r="E72" i="2"/>
  <c r="F56" i="2"/>
  <c r="E56" i="2"/>
  <c r="H56" i="2" s="1"/>
  <c r="F24" i="2"/>
  <c r="E24" i="2"/>
  <c r="G24" i="2" s="1"/>
  <c r="F6" i="2"/>
  <c r="E6" i="2"/>
  <c r="G6" i="2" s="1"/>
  <c r="G56" i="2" l="1"/>
  <c r="G87" i="2"/>
  <c r="H87" i="2"/>
  <c r="H24" i="2"/>
  <c r="H6" i="2"/>
  <c r="G79" i="2"/>
  <c r="H79" i="2"/>
  <c r="G72" i="2"/>
  <c r="H72" i="2"/>
  <c r="F89" i="2"/>
  <c r="E89" i="2"/>
  <c r="H89" i="2" s="1"/>
  <c r="G89" i="2" l="1"/>
</calcChain>
</file>

<file path=xl/sharedStrings.xml><?xml version="1.0" encoding="utf-8"?>
<sst xmlns="http://schemas.openxmlformats.org/spreadsheetml/2006/main" count="226" uniqueCount="207">
  <si>
    <t>CÓDIGO</t>
  </si>
  <si>
    <t>OBJETO DEL GASTO</t>
  </si>
  <si>
    <r>
      <t xml:space="preserve">PRESUPUESTO AÑO
</t>
    </r>
    <r>
      <rPr>
        <b/>
        <sz val="12"/>
        <rFont val="Arial"/>
        <family val="2"/>
      </rPr>
      <t>2021</t>
    </r>
  </si>
  <si>
    <t>DIFERENCIA ABSOLUTA</t>
  </si>
  <si>
    <t>VARIACIÓN 
PORCENTUAL</t>
  </si>
  <si>
    <t>0</t>
  </si>
  <si>
    <t>REMUNERACIONES</t>
  </si>
  <si>
    <t>0.01.01</t>
  </si>
  <si>
    <t>Remuneraciones</t>
  </si>
  <si>
    <t>0.02.01</t>
  </si>
  <si>
    <t xml:space="preserve">Tiempo extraordinario </t>
  </si>
  <si>
    <t>0.02.02</t>
  </si>
  <si>
    <t>Recargo de funciones</t>
  </si>
  <si>
    <t>0.03.01</t>
  </si>
  <si>
    <t>Retribuciones por años de servicio</t>
  </si>
  <si>
    <t>0.03.02</t>
  </si>
  <si>
    <t>Restricciones al ejercicio liberal de la profesión</t>
  </si>
  <si>
    <t>0.03.03</t>
  </si>
  <si>
    <t>Decimotercer mes</t>
  </si>
  <si>
    <t>0.03.04</t>
  </si>
  <si>
    <t>Salario escolar</t>
  </si>
  <si>
    <t>0.03.99</t>
  </si>
  <si>
    <t>Otros incentivos salariales</t>
  </si>
  <si>
    <t>0.04.01</t>
  </si>
  <si>
    <t>Contribución Patronal al Seguro de Salud de la CCSS</t>
  </si>
  <si>
    <t>0.04.02</t>
  </si>
  <si>
    <t>Contribución patronal al IMAS</t>
  </si>
  <si>
    <t>0.04.03</t>
  </si>
  <si>
    <t>Contribución patronal al INA</t>
  </si>
  <si>
    <t>0.04.04</t>
  </si>
  <si>
    <t>Contribución patronal al FODESAF</t>
  </si>
  <si>
    <t>0.04.05</t>
  </si>
  <si>
    <t>Contribución patronal al Banco Popular</t>
  </si>
  <si>
    <t>0.05.01</t>
  </si>
  <si>
    <t>Contribución patronal al seguro de pensiones</t>
  </si>
  <si>
    <t>0.05.02</t>
  </si>
  <si>
    <t>Aporte patronal al ROPC</t>
  </si>
  <si>
    <t>0.05.03</t>
  </si>
  <si>
    <t>Aporte patronal al FCL</t>
  </si>
  <si>
    <t>0.05.05</t>
  </si>
  <si>
    <t>Contribución patronal a fondos administrados</t>
  </si>
  <si>
    <t>SERVICIOS</t>
  </si>
  <si>
    <t>1.02.03</t>
  </si>
  <si>
    <t>Servicio de correo</t>
  </si>
  <si>
    <t>1.03.01</t>
  </si>
  <si>
    <t>Información</t>
  </si>
  <si>
    <t>1.03.07</t>
  </si>
  <si>
    <t>Servicio de Transferencia Electrónica de Información</t>
  </si>
  <si>
    <t>1.04.04</t>
  </si>
  <si>
    <t>Servicios de gestión de Apoyo (Consultorías)</t>
  </si>
  <si>
    <t>1.04.99</t>
  </si>
  <si>
    <t>Otros servicios de gestión y apoyo</t>
  </si>
  <si>
    <t>1.05.01</t>
  </si>
  <si>
    <t>Transporte dentro del país</t>
  </si>
  <si>
    <t>1.05.02</t>
  </si>
  <si>
    <t>Viáticos dentro del país</t>
  </si>
  <si>
    <t>1.05.03</t>
  </si>
  <si>
    <t>Transporte en el exterior</t>
  </si>
  <si>
    <t>1.05.04</t>
  </si>
  <si>
    <t>Viáticos en el exterior</t>
  </si>
  <si>
    <t>1.07.01</t>
  </si>
  <si>
    <t>Actividades de capacitación</t>
  </si>
  <si>
    <t>1.08.06</t>
  </si>
  <si>
    <t>Mantenimiento  y reparación de equipo de comunicación</t>
  </si>
  <si>
    <t>1.08.07</t>
  </si>
  <si>
    <t>Mantenimiento y reparación de equipo y mobiliario de oficina</t>
  </si>
  <si>
    <t>1.08.99</t>
  </si>
  <si>
    <t>Mantenimiento de otros equipo</t>
  </si>
  <si>
    <t>1.09.99</t>
  </si>
  <si>
    <t>Otros Impuestos</t>
  </si>
  <si>
    <t>1.99.99</t>
  </si>
  <si>
    <t>Otros servicios no especificados</t>
  </si>
  <si>
    <t>MATERIALES Y SUMINISTROS</t>
  </si>
  <si>
    <t>2.01.04</t>
  </si>
  <si>
    <t>Tintas, pinturas y diluyentes</t>
  </si>
  <si>
    <t>2.02.03</t>
  </si>
  <si>
    <t>Alimentos y bebidas</t>
  </si>
  <si>
    <t>2.03.04</t>
  </si>
  <si>
    <t>Materiales y productos eléctricos, telefónicos y de cómputo</t>
  </si>
  <si>
    <t>2.04.01</t>
  </si>
  <si>
    <t>Herramientas e instrumentos</t>
  </si>
  <si>
    <t>2.04.02</t>
  </si>
  <si>
    <t>Repuestos y accesorios</t>
  </si>
  <si>
    <t>2.99.01</t>
  </si>
  <si>
    <t>Útiles y materiales de oficina y cómputo</t>
  </si>
  <si>
    <t>2.99.03</t>
  </si>
  <si>
    <t xml:space="preserve">Productos de papel, cartón e impresos </t>
  </si>
  <si>
    <t>2.99.04</t>
  </si>
  <si>
    <t>Textiles y vestuario</t>
  </si>
  <si>
    <t>2.99.05</t>
  </si>
  <si>
    <t>Útiles y materiales de limpieza</t>
  </si>
  <si>
    <t>2.99.07</t>
  </si>
  <si>
    <t xml:space="preserve">Útiles y materiales de cocina y comedor </t>
  </si>
  <si>
    <t>2.99.99</t>
  </si>
  <si>
    <t>Otros útiles, materiales y suministros</t>
  </si>
  <si>
    <t>5</t>
  </si>
  <si>
    <t>BIENES DURADEROS</t>
  </si>
  <si>
    <t>5.01.04</t>
  </si>
  <si>
    <t>Equipo y Mobiliario de Oficina</t>
  </si>
  <si>
    <t>5.99.03</t>
  </si>
  <si>
    <t>Bienes Intangibles</t>
  </si>
  <si>
    <t>TRANSFERENCIAS CORRIENTES</t>
  </si>
  <si>
    <t>6.02.01</t>
  </si>
  <si>
    <t>Becas a funcionarios</t>
  </si>
  <si>
    <t>6.02.02</t>
  </si>
  <si>
    <t>Becas a terceras personas</t>
  </si>
  <si>
    <t>6.03.01</t>
  </si>
  <si>
    <t>Prestaciones legales</t>
  </si>
  <si>
    <t>6.03.99</t>
  </si>
  <si>
    <t>Subsidio por incapacidades</t>
  </si>
  <si>
    <t>TOTAL</t>
  </si>
  <si>
    <t>Cifras en colones</t>
  </si>
  <si>
    <t>1.02.99</t>
  </si>
  <si>
    <t xml:space="preserve">Otros Servicios básicos </t>
  </si>
  <si>
    <t>1.03.03</t>
  </si>
  <si>
    <t>Impresión, encuadernación y otros</t>
  </si>
  <si>
    <t>1.04.02</t>
  </si>
  <si>
    <t>Servicios Jurídicos</t>
  </si>
  <si>
    <t>CUENTAS ESPECIALES</t>
  </si>
  <si>
    <t>9.02.01</t>
  </si>
  <si>
    <t>Sumas libres sin asignación presupuestaria</t>
  </si>
  <si>
    <t>1 01 99</t>
  </si>
  <si>
    <t>Otros alquileres</t>
  </si>
  <si>
    <t>1.02.04</t>
  </si>
  <si>
    <t>Servicio de Telecomunicaciones</t>
  </si>
  <si>
    <t>1.04.01</t>
  </si>
  <si>
    <t>Servicios ciencias salud</t>
  </si>
  <si>
    <t>1.04.03</t>
  </si>
  <si>
    <t>Servicios de ingeniería y arquitectura</t>
  </si>
  <si>
    <t>Servicios de gestión de Apoyo (Serv. Adm BCCR)</t>
  </si>
  <si>
    <t>1.04.05</t>
  </si>
  <si>
    <t xml:space="preserve">Servicio de desarrollo de sistemas </t>
  </si>
  <si>
    <t>1.04.06</t>
  </si>
  <si>
    <t>Servicios generales</t>
  </si>
  <si>
    <t>1.06.01</t>
  </si>
  <si>
    <t>Seguros, reaseguros y otras obligaciones</t>
  </si>
  <si>
    <t>1.07.02</t>
  </si>
  <si>
    <t>Actividades de protocolo</t>
  </si>
  <si>
    <t>1.07.03</t>
  </si>
  <si>
    <t>Gastos de representación</t>
  </si>
  <si>
    <t>1.08.05</t>
  </si>
  <si>
    <t>Mantenimiento  y reparación de equipo de transporte</t>
  </si>
  <si>
    <t>1.08.08</t>
  </si>
  <si>
    <t>Mantenimiento y reparación de equipo de cómputo y sistemas</t>
  </si>
  <si>
    <t>2.01.01</t>
  </si>
  <si>
    <t>Combustibles y lubricantes</t>
  </si>
  <si>
    <t>2.01.02</t>
  </si>
  <si>
    <t>Productos farmacéuticos y medicinales</t>
  </si>
  <si>
    <t>2.99.02</t>
  </si>
  <si>
    <t>Útiles y materiales médico hospitalario</t>
  </si>
  <si>
    <t>2.99.06</t>
  </si>
  <si>
    <t>Útiles y materiales de resguardo y seguridad</t>
  </si>
  <si>
    <t>5.01.02</t>
  </si>
  <si>
    <t>Equipo de transporte</t>
  </si>
  <si>
    <t>5.01.03</t>
  </si>
  <si>
    <t>Equipo de comunicación</t>
  </si>
  <si>
    <t>6.06.01</t>
  </si>
  <si>
    <t>Indemnizaciones</t>
  </si>
  <si>
    <t>6.07.01</t>
  </si>
  <si>
    <t>Cuotas a Organismos Internacionales</t>
  </si>
  <si>
    <t>9</t>
  </si>
  <si>
    <t>JUSTIFICACIÓN</t>
  </si>
  <si>
    <t>Se realiza una disminución producto de una estimación de mayor nivel de ahorro</t>
  </si>
  <si>
    <t>Aumento en los servicios administrativos que le presta el BCCR a la Sugeval.</t>
  </si>
  <si>
    <r>
      <t xml:space="preserve">PRESUPUESTO AÑO
</t>
    </r>
    <r>
      <rPr>
        <b/>
        <sz val="12"/>
        <rFont val="Arial"/>
        <family val="2"/>
      </rPr>
      <t>2023</t>
    </r>
  </si>
  <si>
    <t>5.01.05</t>
  </si>
  <si>
    <t>Equipo y programas de cómputo</t>
  </si>
  <si>
    <t>6.02.03</t>
  </si>
  <si>
    <t>Ayudas a funcionarios</t>
  </si>
  <si>
    <t xml:space="preserve">Remuneraciones adicionales que la institución otorga al personal, fundamentada en situaciones particulares o especiales. </t>
  </si>
  <si>
    <t xml:space="preserve">Incluye las siguientes partidas: Retribución por años de servicio, Restricción al ejercicio liberal de la profesión, el aguinaldo, el salario escolar y otros incentivos salariales. </t>
  </si>
  <si>
    <t xml:space="preserve">Incluye los aportes a los sistemas de pensiones en Costa Rica, además de la contribución que la SUGEVAL realiza a la ASOBACEN ente solidarista de la Corporación del BCCR. </t>
  </si>
  <si>
    <t>Corresponde al Plan de Medios institucional que involucra publicaciones en diversos medios de comunicación sobre temas regulatorios, normativos, informativos y de educación financiera.</t>
  </si>
  <si>
    <t>En esta partida se presupuestan los Servicios Tecnológicos  brindados por el BCCR, los cuales son utilizados en su gran mayoría para cubrir la operativa normal (soporte, Hardware, Software), además, se  destina un monto para la contratación de recursos de outtasking para el desarrollo de proyectos tecnológicos.</t>
  </si>
  <si>
    <t>Se incluyen los recursos para la participacion de las reuniones del Comité de Gobierno Corporativo así como de compromisos con la OCDE, IOSCO e IIMV</t>
  </si>
  <si>
    <t>Sin variación con respecto al año 2022, se hace una proyección conservadora a partir de la implementación del teletrabajo</t>
  </si>
  <si>
    <t>Se incluye lo relacionado con el subsidio para los cursos de Inglés del personal, como parte del plan de cierre de brechas.</t>
  </si>
  <si>
    <t>OBSERVACIONES DE SUPERVISADOS</t>
  </si>
  <si>
    <t>ANÁLISIS DE LAS OBSERVACIONES</t>
  </si>
  <si>
    <r>
      <t xml:space="preserve">PRESUPUESTO AÑO
</t>
    </r>
    <r>
      <rPr>
        <b/>
        <sz val="12"/>
        <rFont val="Arial"/>
        <family val="2"/>
      </rPr>
      <t>2024</t>
    </r>
  </si>
  <si>
    <t>Presupuesto de la SUGEVAL para el año 2024</t>
  </si>
  <si>
    <t>1.03.02</t>
  </si>
  <si>
    <t>Publicidad y propaganda</t>
  </si>
  <si>
    <t>5.01.06</t>
  </si>
  <si>
    <t>Equipo sanitario, de laboratorio e investigación</t>
  </si>
  <si>
    <r>
      <rPr>
        <b/>
        <sz val="9"/>
        <rFont val="Arial"/>
        <family val="2"/>
      </rPr>
      <t>Subgerencia General de Riesgo y Crédito Dirección Gestión con Entes Reguladores, Banco Nacional:</t>
    </r>
    <r>
      <rPr>
        <sz val="9"/>
        <rFont val="Arial"/>
        <family val="2"/>
      </rPr>
      <t xml:space="preserve"> Es importante ampliar los criterios que se valoraron en este rubro, ya que se da un incremento importante, al aumentar en 160.78% pasando de ₡79,624,638.12 en 2023 a ₡207,645,000.00 en 2024.</t>
    </r>
  </si>
  <si>
    <r>
      <rPr>
        <b/>
        <sz val="9"/>
        <rFont val="Arial"/>
        <family val="2"/>
      </rPr>
      <t>Se aclara:</t>
    </r>
    <r>
      <rPr>
        <sz val="9"/>
        <rFont val="Arial"/>
        <family val="2"/>
      </rPr>
      <t xml:space="preserve"> El detalle de las consultorías previstas para el año 2024 son las siguientes: Actualización del Plan de Continuidad de Negocios, Asesoría para la obtención de la certificación ISO 9001:2015, Asesoría para el mantenimiento del modelo de Supervisión Basada en Riesgo, Asesoría para el diseño de una propuesta de supervisión de las Infraestructuras de Mercado, Actualización de los conocimientos en NIIF, Contratación de servicios de comunicación en temas relacionadas con Producción de campañas informativas, Estudios de mercado sobre disciplina de mercado, Medición campaña publicitaria y Servicios para el manejo de redes sociales y elaboración de memoria institucional. Todas las consultorías buscan fortalecer las acciones de la Sugeval para el logro de los objetivos establecidos en el nuevo Plan Estratégico Institucional 2024-2028.</t>
    </r>
  </si>
  <si>
    <t>Presupuestado para el pago de Jornada Extraordinaria para Funcionarios de la Sugeval. Se estima con base en las necesidades presentadas en periodos anteriores relacionadas con las labores de atención de Expos y trabajos extraordinarios.</t>
  </si>
  <si>
    <t>Derecho participación y montaje expo construcción y expo móvil con el fin de brindar información a la ciudadanía sobre el funcionamiento del Sistema Financiero Nacional en relación con la supervisión que realizan las cuatro superintendencias financieras. Pago gestionado de forma transversar entre las 4 Superintendencias.</t>
  </si>
  <si>
    <t>Prueba de esfuerzo (Brigadas). Valorar el estado físico de los brigadistas para  evitar posibles riesgos a la administración ante una condición no apta de los brigadistas en la atención de las emergencias.</t>
  </si>
  <si>
    <t>Incluye los servicios administrativos BCCR y consultorías en Actualización del Plan de Continuidad de Negocios, Asesoría para la obtención de la certificación ISO 9001:2015, Asesoría para el mantenimiento del modelo de Supervisión Basada en Riesgo, Asesoría para el diseño de una propuesta de supervisión de las Infraestructuras de Mercado, Actualización de los conocimientos en NIIF, Contratación de servicios de comunicación en temas relacionadas con Producción de campañas informativas, Estudios de mercado sobre disciplina de mercado El aumento se debe principalmente a un crecimiento en las consultorías que servirán como apoyo para el desarrollo del Plan Estratégico 2024-2028</t>
  </si>
  <si>
    <t>Incluye los gastos asociados al edificio Barrio Tournón para el 2024</t>
  </si>
  <si>
    <t>Atención de solicitudes de capacitación o charlas sobre temas del mercado de valores fuera del GAM, labores de supervisión o atención de Expos.</t>
  </si>
  <si>
    <t>Actividades de capacitación, actividades con la industria, viajes y viáticos de capacitación.</t>
  </si>
  <si>
    <t>Camisetas Institucionales para Expos y Pabellón Nacional</t>
  </si>
  <si>
    <t xml:space="preserve">Durante el año 2023 se adquirío un Escaner, y quedó pendiente de renovar el otro, ya que este tiene muchos años en uso, ha sido necesario enviarlo a reparar, por lo tanto, se considera conveniente adquirir este nuevo equipo como contigencia en caso de que el actual deje de funcionar. Escaner Fujitsu fi-7260, cotizado con Proveedor Aplicom Distribuidor Premier Autorizado y Centro de Servicio Certificado de Laserfiche y Fujitsu. Cuenta con garantía de un año. </t>
  </si>
  <si>
    <t>Desfibriladores externos automatizados (AED). En caso de un paro cardiaco, el tratamiento rápido con un dispositivo médico llamado desfibrilador externo automático (DEA) puede salvar vidas.</t>
  </si>
  <si>
    <t>Provisión para el pago de prestaciones legales relacionadas con salidas por renuncia de algún funcionario.</t>
  </si>
  <si>
    <t>Provisión para el pago suscripciones a IOSCO e INFE</t>
  </si>
  <si>
    <t>Incluye las cargas sociales correspondientes de las instituciones públicas de servicio</t>
  </si>
  <si>
    <t>Para la elaboración de diferentes productos promocionales, para la atención de los participantes de alto nivel que participarán en actividades de la Superintendencia, tanto nacionales como del extranjero</t>
  </si>
  <si>
    <t xml:space="preserve">Incluye Bloomberg, Monitoreo de medios, Cero Riesgo, Proveeduría de Precios (Valmer y PIPCA), vLex, suscripción a Organismos reconocido en GRO, entre otros. </t>
  </si>
  <si>
    <t>Atención de los participantes de alto nivel que participarán en actividades de la Superintendencia, tanto nacionales como del extranjero</t>
  </si>
  <si>
    <t>Oxímetro (Brigadas). Considerando que la población del Conassif ( en particular los directores) son adultos con mayor probalidad de atención. el oxímetro ayuda a medir  de forma indirecta la saturación de oxigeno y valora el funcionamiento respiratorio especialmente en casos de COVID-19., que aunque estamos en la "normalidad" post COVID , el virus sigue circulando y es importante considerar todo lo necesario para ayudar a los funcionarios</t>
  </si>
  <si>
    <t>Adquisición de bibliografía, productos de papel y suscripción de periódicos.</t>
  </si>
  <si>
    <t>Disminución relacionada con la capitalización de los proyectos tecnológicos por parte del BCCR.</t>
  </si>
  <si>
    <t>Corresponde al salario que devengan las plazas regulares de la SUGEVAL.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</si>
</sst>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0_-;\-* #,##0_-;_-* &quot;-&quot;_-;_-@_-"/>
    <numFmt numFmtId="43" formatCode="_-* #,##0.00_-;\-* #,##0.00_-;_-* &quot;-&quot;??_-;_-@_-"/>
    <numFmt numFmtId="164" formatCode="&quot;¢&quot;#,##0.00_);[Red]\(&quot;¢&quot;#,##0.00\)"/>
    <numFmt numFmtId="165" formatCode="&quot;₡&quot;#,##0.00"/>
  </numFmts>
  <fonts count="14"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2"/>
      <name val="Arial"/>
      <family val="2"/>
    </font>
    <font>
      <b/>
      <sz val="12"/>
      <name val="Arial"/>
      <family val="2"/>
    </font>
    <font>
      <sz val="9"/>
      <name val="Arial"/>
      <family val="2"/>
    </font>
    <font>
      <b/>
      <sz val="14"/>
      <name val="Arial"/>
      <family val="2"/>
    </font>
    <font>
      <b/>
      <sz val="8"/>
      <name val="Arial"/>
      <family val="2"/>
    </font>
    <font>
      <b/>
      <sz val="9"/>
      <name val="Arial"/>
      <family val="2"/>
    </font>
    <font>
      <sz val="8"/>
      <name val="Arial"/>
      <family val="2"/>
    </font>
    <font>
      <sz val="10"/>
      <color indexed="10"/>
      <name val="Arial"/>
      <family val="2"/>
    </font>
    <font>
      <i/>
      <sz val="10"/>
      <name val="Arial"/>
      <family val="2"/>
    </font>
  </fonts>
  <fills count="4">
    <fill>
      <patternFill patternType="none"/>
    </fill>
    <fill>
      <patternFill patternType="gray125"/>
    </fill>
    <fill>
      <patternFill patternType="solid">
        <fgColor theme="3" tint="0.59999389629810485"/>
        <bgColor indexed="64"/>
      </patternFill>
    </fill>
    <fill>
      <patternFill patternType="solid">
        <fgColor theme="4" tint="0.79998168889431442"/>
        <bgColor indexed="64"/>
      </patternFill>
    </fill>
  </fills>
  <borders count="6">
    <border>
      <left/>
      <right/>
      <top/>
      <bottom/>
      <diagonal/>
    </border>
    <border>
      <left style="double">
        <color theme="4" tint="-0.249977111117893"/>
      </left>
      <right style="double">
        <color theme="4" tint="-0.249977111117893"/>
      </right>
      <top style="double">
        <color theme="4" tint="-0.249977111117893"/>
      </top>
      <bottom style="double">
        <color theme="4" tint="-0.249977111117893"/>
      </bottom>
      <diagonal/>
    </border>
    <border>
      <left/>
      <right style="double">
        <color theme="4" tint="-0.249977111117893"/>
      </right>
      <top/>
      <bottom style="double">
        <color theme="4" tint="-0.249977111117893"/>
      </bottom>
      <diagonal/>
    </border>
    <border>
      <left/>
      <right/>
      <top/>
      <bottom style="double">
        <color theme="4" tint="-0.249977111117893"/>
      </bottom>
      <diagonal/>
    </border>
    <border>
      <left/>
      <right style="double">
        <color theme="4" tint="-0.249977111117893"/>
      </right>
      <top style="double">
        <color theme="4" tint="-0.249977111117893"/>
      </top>
      <bottom style="double">
        <color theme="4" tint="-0.249977111117893"/>
      </bottom>
      <diagonal/>
    </border>
    <border>
      <left style="thin">
        <color theme="4" tint="-0.24994659260841701"/>
      </left>
      <right style="thin">
        <color theme="4" tint="-0.24994659260841701"/>
      </right>
      <top/>
      <bottom style="thin">
        <color theme="4" tint="-0.24994659260841701"/>
      </bottom>
      <diagonal/>
    </border>
  </borders>
  <cellStyleXfs count="45">
    <xf numFmtId="0" fontId="0" fillId="0" borderId="0"/>
    <xf numFmtId="9" fontId="4" fillId="0" borderId="0" applyFont="0" applyFill="0" applyBorder="0" applyAlignment="0" applyProtection="0"/>
    <xf numFmtId="9" fontId="4" fillId="0" borderId="0" applyFont="0" applyFill="0" applyBorder="0" applyAlignment="0" applyProtection="0"/>
    <xf numFmtId="0" fontId="3" fillId="0" borderId="0"/>
    <xf numFmtId="0" fontId="4" fillId="0" borderId="0"/>
    <xf numFmtId="0" fontId="4" fillId="0" borderId="0"/>
    <xf numFmtId="0" fontId="4" fillId="0" borderId="0"/>
    <xf numFmtId="41" fontId="4" fillId="0" borderId="0" applyFont="0" applyFill="0" applyBorder="0" applyAlignment="0" applyProtection="0"/>
    <xf numFmtId="0" fontId="2" fillId="0" borderId="0"/>
    <xf numFmtId="0" fontId="2" fillId="0" borderId="0"/>
    <xf numFmtId="43" fontId="4" fillId="0" borderId="0" applyFont="0" applyFill="0" applyBorder="0" applyAlignment="0" applyProtection="0"/>
    <xf numFmtId="41" fontId="4" fillId="0" borderId="0" applyFont="0" applyFill="0" applyBorder="0" applyAlignment="0" applyProtection="0"/>
    <xf numFmtId="0" fontId="2" fillId="0" borderId="0"/>
    <xf numFmtId="0" fontId="2"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2" fillId="0" borderId="0"/>
    <xf numFmtId="41" fontId="4" fillId="0" borderId="0" applyFont="0" applyFill="0" applyBorder="0" applyAlignment="0" applyProtection="0"/>
    <xf numFmtId="0" fontId="1" fillId="0" borderId="0"/>
    <xf numFmtId="0" fontId="1" fillId="0" borderId="0"/>
    <xf numFmtId="43" fontId="4" fillId="0" borderId="0" applyFont="0" applyFill="0" applyBorder="0" applyAlignment="0" applyProtection="0"/>
    <xf numFmtId="41" fontId="4" fillId="0" borderId="0" applyFont="0" applyFill="0" applyBorder="0" applyAlignment="0" applyProtection="0"/>
    <xf numFmtId="0" fontId="1" fillId="0" borderId="0"/>
    <xf numFmtId="0" fontId="1"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1" fillId="0" borderId="0"/>
  </cellStyleXfs>
  <cellXfs count="37">
    <xf numFmtId="0" fontId="0" fillId="0" borderId="0" xfId="0"/>
    <xf numFmtId="0" fontId="5" fillId="0" borderId="0" xfId="0" applyFont="1" applyAlignment="1">
      <alignment horizontal="center"/>
    </xf>
    <xf numFmtId="0" fontId="5" fillId="0" borderId="0" xfId="0" applyFont="1"/>
    <xf numFmtId="0" fontId="4" fillId="0" borderId="0" xfId="0" applyFont="1"/>
    <xf numFmtId="0" fontId="8" fillId="0" borderId="0" xfId="0" applyFont="1" applyAlignment="1">
      <alignment horizontal="center" vertical="center"/>
    </xf>
    <xf numFmtId="0" fontId="8" fillId="0" borderId="0" xfId="0" applyFont="1" applyAlignment="1">
      <alignment horizontal="centerContinuous" vertical="center" wrapText="1"/>
    </xf>
    <xf numFmtId="164" fontId="8" fillId="0" borderId="0" xfId="0" applyNumberFormat="1" applyFont="1" applyAlignment="1">
      <alignment horizontal="centerContinuous" vertical="center" wrapText="1"/>
    </xf>
    <xf numFmtId="0" fontId="4" fillId="0" borderId="0" xfId="0" applyFont="1" applyAlignment="1">
      <alignment horizontal="center" vertical="top"/>
    </xf>
    <xf numFmtId="0" fontId="4" fillId="0" borderId="0" xfId="0" applyFont="1" applyAlignment="1">
      <alignment vertical="top" wrapText="1"/>
    </xf>
    <xf numFmtId="0" fontId="12" fillId="0" borderId="0" xfId="0" applyFont="1" applyAlignment="1">
      <alignment vertical="top" wrapText="1"/>
    </xf>
    <xf numFmtId="0" fontId="12" fillId="0" borderId="0" xfId="0" applyFont="1"/>
    <xf numFmtId="4" fontId="4" fillId="0" borderId="0" xfId="0" applyNumberFormat="1" applyFont="1" applyAlignment="1">
      <alignment vertical="top" wrapText="1"/>
    </xf>
    <xf numFmtId="10" fontId="4" fillId="0" borderId="0" xfId="1" applyNumberFormat="1" applyFont="1"/>
    <xf numFmtId="10" fontId="4" fillId="0" borderId="0" xfId="0" applyNumberFormat="1" applyFont="1"/>
    <xf numFmtId="0" fontId="13" fillId="0" borderId="0" xfId="0" applyFont="1" applyAlignment="1">
      <alignment vertical="top" wrapText="1"/>
    </xf>
    <xf numFmtId="49" fontId="9" fillId="3" borderId="1" xfId="0" applyNumberFormat="1" applyFont="1" applyFill="1" applyBorder="1" applyAlignment="1">
      <alignment horizontal="center" vertical="center"/>
    </xf>
    <xf numFmtId="0" fontId="9" fillId="3" borderId="2" xfId="0" applyFont="1" applyFill="1" applyBorder="1" applyAlignment="1">
      <alignment horizontal="center" vertical="center" wrapText="1"/>
    </xf>
    <xf numFmtId="165" fontId="10" fillId="3" borderId="3" xfId="0" applyNumberFormat="1" applyFont="1" applyFill="1" applyBorder="1" applyAlignment="1">
      <alignment horizontal="right" vertical="center" wrapText="1"/>
    </xf>
    <xf numFmtId="165" fontId="10" fillId="3" borderId="1" xfId="0" applyNumberFormat="1" applyFont="1" applyFill="1" applyBorder="1" applyAlignment="1">
      <alignment horizontal="right" vertical="center" wrapText="1"/>
    </xf>
    <xf numFmtId="10" fontId="10" fillId="3" borderId="4" xfId="1" applyNumberFormat="1" applyFont="1" applyFill="1" applyBorder="1" applyAlignment="1" applyProtection="1">
      <alignment horizontal="center" vertical="center" wrapText="1"/>
    </xf>
    <xf numFmtId="0" fontId="11" fillId="0" borderId="1" xfId="0" applyFont="1" applyBorder="1" applyAlignment="1">
      <alignment horizontal="center" vertical="center" wrapText="1"/>
    </xf>
    <xf numFmtId="0" fontId="11" fillId="0" borderId="4" xfId="0" applyFont="1" applyBorder="1" applyAlignment="1">
      <alignment vertical="center" wrapText="1"/>
    </xf>
    <xf numFmtId="165" fontId="7" fillId="0" borderId="1" xfId="0" applyNumberFormat="1" applyFont="1" applyBorder="1" applyAlignment="1">
      <alignment vertical="center" wrapText="1"/>
    </xf>
    <xf numFmtId="10" fontId="7" fillId="0" borderId="4" xfId="1" applyNumberFormat="1" applyFont="1" applyBorder="1" applyAlignment="1" applyProtection="1">
      <alignment horizontal="center" vertical="center" wrapText="1"/>
    </xf>
    <xf numFmtId="0" fontId="10" fillId="2" borderId="1" xfId="0" applyFont="1" applyFill="1" applyBorder="1" applyAlignment="1" applyProtection="1">
      <alignment horizontal="center" vertical="center" wrapText="1"/>
      <protection locked="0"/>
    </xf>
    <xf numFmtId="0" fontId="9" fillId="2" borderId="1" xfId="0" applyFont="1" applyFill="1" applyBorder="1" applyAlignment="1" applyProtection="1">
      <alignment horizontal="center" vertical="center" wrapText="1"/>
      <protection locked="0"/>
    </xf>
    <xf numFmtId="0" fontId="0" fillId="0" borderId="0" xfId="0" applyAlignment="1">
      <alignment vertical="top" wrapText="1"/>
    </xf>
    <xf numFmtId="10" fontId="7" fillId="0" borderId="4" xfId="1" applyNumberFormat="1" applyFont="1" applyBorder="1" applyAlignment="1" applyProtection="1">
      <alignment horizontal="left" vertical="center" wrapText="1"/>
      <protection locked="0"/>
    </xf>
    <xf numFmtId="10" fontId="7" fillId="0" borderId="4" xfId="1" applyNumberFormat="1" applyFont="1" applyFill="1" applyBorder="1" applyAlignment="1" applyProtection="1">
      <alignment horizontal="left" vertical="center" wrapText="1"/>
      <protection locked="0"/>
    </xf>
    <xf numFmtId="10" fontId="10" fillId="3" borderId="4" xfId="1" applyNumberFormat="1" applyFont="1" applyFill="1" applyBorder="1" applyAlignment="1" applyProtection="1">
      <alignment horizontal="left" vertical="center" wrapText="1"/>
      <protection locked="0"/>
    </xf>
    <xf numFmtId="10" fontId="10" fillId="3" borderId="5" xfId="1" applyNumberFormat="1" applyFont="1" applyFill="1" applyBorder="1" applyAlignment="1">
      <alignment horizontal="center" vertical="center" wrapText="1"/>
    </xf>
    <xf numFmtId="10" fontId="7" fillId="3" borderId="4" xfId="1" applyNumberFormat="1" applyFont="1" applyFill="1" applyBorder="1" applyAlignment="1" applyProtection="1">
      <alignment horizontal="left" vertical="center" wrapText="1"/>
      <protection locked="0"/>
    </xf>
    <xf numFmtId="10" fontId="10" fillId="0" borderId="4" xfId="1" applyNumberFormat="1" applyFont="1" applyBorder="1" applyAlignment="1" applyProtection="1">
      <alignment horizontal="left" vertical="center" wrapText="1"/>
      <protection locked="0"/>
    </xf>
    <xf numFmtId="0" fontId="6" fillId="0" borderId="0" xfId="0" applyFont="1" applyAlignment="1">
      <alignment horizontal="left" vertical="center" wrapText="1"/>
    </xf>
    <xf numFmtId="0" fontId="6" fillId="0" borderId="0" xfId="0" applyFont="1" applyAlignment="1">
      <alignment horizontal="left" vertical="center"/>
    </xf>
    <xf numFmtId="0" fontId="7" fillId="0" borderId="0" xfId="0" applyFont="1" applyAlignment="1">
      <alignment horizontal="left"/>
    </xf>
    <xf numFmtId="0" fontId="7" fillId="0" borderId="4" xfId="1" applyNumberFormat="1" applyFont="1" applyBorder="1" applyAlignment="1" applyProtection="1">
      <alignment horizontal="center" vertical="center" wrapText="1"/>
    </xf>
  </cellXfs>
  <cellStyles count="45">
    <cellStyle name="Millares [0] 2" xfId="11" xr:uid="{45AF118D-D764-48A6-8C45-803A04DA994E}"/>
    <cellStyle name="Millares [0] 2 2" xfId="30" xr:uid="{0AA2BE45-E5A9-4737-8DEF-4B32C798912A}"/>
    <cellStyle name="Millares [0] 3" xfId="7" xr:uid="{C97DE84A-E552-4AC5-9559-62737A81E0A1}"/>
    <cellStyle name="Millares [0] 3 2" xfId="26" xr:uid="{1300EFC6-4560-47D8-AA92-FDBFD97CB0A2}"/>
    <cellStyle name="Millares 10" xfId="21" xr:uid="{CEC19C00-18C6-424A-ABC7-F60384C223B3}"/>
    <cellStyle name="Millares 10 2" xfId="40" xr:uid="{EED4E63D-C2BE-41A6-9861-691B0AA30944}"/>
    <cellStyle name="Millares 11" xfId="22" xr:uid="{5D56818A-F51B-442F-A2CF-48286185FA76}"/>
    <cellStyle name="Millares 11 2" xfId="41" xr:uid="{B52BEA42-5F06-4A19-9B00-0ABB7868B7F0}"/>
    <cellStyle name="Millares 12" xfId="23" xr:uid="{E3621001-7499-4D59-BC7B-7238798715C7}"/>
    <cellStyle name="Millares 12 2" xfId="42" xr:uid="{6C5211D9-E3BC-4136-9378-343FB0C423DF}"/>
    <cellStyle name="Millares 13" xfId="24" xr:uid="{2C331C6C-AE7F-42EE-8400-D1D331E2FB80}"/>
    <cellStyle name="Millares 13 2" xfId="43" xr:uid="{019E2B3D-843A-4FAC-BCAF-21F703A6195D}"/>
    <cellStyle name="Millares 2" xfId="10" xr:uid="{0AE4BCA5-0A16-4137-8767-D7D66CEF57CE}"/>
    <cellStyle name="Millares 2 2" xfId="29" xr:uid="{0ACE05F8-48FE-471A-8838-B31E5B5DADE1}"/>
    <cellStyle name="Millares 3" xfId="15" xr:uid="{6155406D-F3D6-4874-8A58-E0417E106403}"/>
    <cellStyle name="Millares 3 2" xfId="34" xr:uid="{80343AD7-0E93-406A-868B-2BDFC6A71392}"/>
    <cellStyle name="Millares 4" xfId="18" xr:uid="{A44B5C73-3582-4987-911A-B14AF56DC054}"/>
    <cellStyle name="Millares 4 2" xfId="37" xr:uid="{673E767D-E5EF-4041-8A40-EE171DFDD845}"/>
    <cellStyle name="Millares 5" xfId="17" xr:uid="{A46D097D-E018-4B5E-AD48-887B1860E3CA}"/>
    <cellStyle name="Millares 5 2" xfId="36" xr:uid="{03B5BCE4-883B-4CCB-8C0F-625CEF80E9BF}"/>
    <cellStyle name="Millares 6" xfId="20" xr:uid="{3BB9FD0E-8A6F-4C7C-9858-3B0BE2EBDEFD}"/>
    <cellStyle name="Millares 6 2" xfId="39" xr:uid="{74966D1F-1F52-47E9-81DE-D8E1D3AE4328}"/>
    <cellStyle name="Millares 7" xfId="19" xr:uid="{804E7467-1347-4618-9E96-A90DF4C77211}"/>
    <cellStyle name="Millares 7 2" xfId="38" xr:uid="{189F91D8-86B8-4603-ABBF-09E5527579B9}"/>
    <cellStyle name="Millares 8" xfId="14" xr:uid="{4D52E0DE-EEFB-40E0-B6A2-F505CDD5C2E1}"/>
    <cellStyle name="Millares 8 2" xfId="33" xr:uid="{C05AD39F-D443-4914-8BA9-B5F0CE6D6C3E}"/>
    <cellStyle name="Millares 9" xfId="16" xr:uid="{A04B477D-3B3C-4C2C-9961-80CE410CF5BF}"/>
    <cellStyle name="Millares 9 2" xfId="35" xr:uid="{7E6DBF12-8788-492F-A19A-003D938D5D2C}"/>
    <cellStyle name="Normal" xfId="0" builtinId="0"/>
    <cellStyle name="Normal 2" xfId="4" xr:uid="{64CC1CA4-9AB8-41C8-86E8-25BE9AC45E17}"/>
    <cellStyle name="Normal 2 3" xfId="5" xr:uid="{69E13AD9-1694-45CB-8EA9-33EDD24A8502}"/>
    <cellStyle name="Normal 2 8 3 4 2 3 2 2" xfId="8" xr:uid="{5F0EB35C-5AD2-4A6B-94FC-CF1F8D67DCFC}"/>
    <cellStyle name="Normal 2 8 3 4 2 3 2 2 2" xfId="12" xr:uid="{75EC0E02-07A3-4B08-A904-BA0461229827}"/>
    <cellStyle name="Normal 2 8 3 4 2 3 2 2 2 2" xfId="31" xr:uid="{A8A645C3-4250-4FED-919A-94A5E916D476}"/>
    <cellStyle name="Normal 2 8 3 4 2 3 2 2 3" xfId="27" xr:uid="{7D736044-34EA-4686-A455-067AD39A9EFF}"/>
    <cellStyle name="Normal 2 8 3 4 2 3 2 2 4" xfId="9" xr:uid="{CB26E197-44DB-48E4-9FFA-3ED154D07584}"/>
    <cellStyle name="Normal 2 8 3 4 2 3 2 2 4 2" xfId="13" xr:uid="{8D8CE191-3DA2-4D03-9A2F-446A26F0510A}"/>
    <cellStyle name="Normal 2 8 3 4 2 3 2 2 4 2 2" xfId="32" xr:uid="{2A329F4F-70FA-4462-97C2-A64BA9AF76DE}"/>
    <cellStyle name="Normal 2 8 3 4 2 3 2 2 4 3" xfId="28" xr:uid="{1D92342B-C17E-4E33-89E6-6335D88B0D70}"/>
    <cellStyle name="Normal 3" xfId="6" xr:uid="{49F994C4-1956-499A-AD7F-2406B76F0BB6}"/>
    <cellStyle name="Normal 4" xfId="3" xr:uid="{00C27397-E717-4E2D-933F-4A3E6201BE17}"/>
    <cellStyle name="Normal 4 2" xfId="25" xr:uid="{FF75049F-8B06-413B-9245-90307A07DA9C}"/>
    <cellStyle name="Normal 4 3" xfId="44" xr:uid="{04C26A6D-8A97-4E21-87F5-04EF707C1438}"/>
    <cellStyle name="Percent 2" xfId="2" xr:uid="{91C4BC37-63FC-4A97-B07D-D915F6B3027B}"/>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fif"/></Relationships>
</file>

<file path=xl/drawings/drawing1.xml><?xml version="1.0" encoding="utf-8"?>
<xdr:wsDr xmlns:xdr="http://schemas.openxmlformats.org/drawingml/2006/spreadsheetDrawing" xmlns:a="http://schemas.openxmlformats.org/drawingml/2006/main">
  <xdr:twoCellAnchor editAs="oneCell">
    <xdr:from>
      <xdr:col>10</xdr:col>
      <xdr:colOff>1714500</xdr:colOff>
      <xdr:row>0</xdr:row>
      <xdr:rowOff>47625</xdr:rowOff>
    </xdr:from>
    <xdr:to>
      <xdr:col>11</xdr:col>
      <xdr:colOff>1424940</xdr:colOff>
      <xdr:row>3</xdr:row>
      <xdr:rowOff>792</xdr:rowOff>
    </xdr:to>
    <xdr:pic>
      <xdr:nvPicPr>
        <xdr:cNvPr id="2" name="Imagen 1">
          <a:extLst>
            <a:ext uri="{FF2B5EF4-FFF2-40B4-BE49-F238E27FC236}">
              <a16:creationId xmlns:a16="http://schemas.microsoft.com/office/drawing/2014/main" id="{B617F150-6D0A-46D9-876E-A4004493F37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7402175" y="47625"/>
          <a:ext cx="3091815" cy="750092"/>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673EE-4808-48F3-B0A0-474A999C9D2C}">
  <dimension ref="B1:L99"/>
  <sheetViews>
    <sheetView showGridLines="0" tabSelected="1" zoomScale="90" zoomScaleNormal="90" workbookViewId="0">
      <selection activeCell="G10" sqref="G10"/>
    </sheetView>
  </sheetViews>
  <sheetFormatPr baseColWidth="10" defaultColWidth="11.44140625" defaultRowHeight="13.2" outlineLevelRow="1" x14ac:dyDescent="0.25"/>
  <cols>
    <col min="1" max="1" width="3.33203125" style="3" customWidth="1"/>
    <col min="2" max="2" width="11.6640625" style="7" customWidth="1"/>
    <col min="3" max="3" width="43.6640625" style="8" customWidth="1"/>
    <col min="4" max="5" width="20.33203125" style="8" bestFit="1" customWidth="1"/>
    <col min="6" max="6" width="20.33203125" style="8" hidden="1" customWidth="1"/>
    <col min="7" max="7" width="19.33203125" style="8" bestFit="1" customWidth="1"/>
    <col min="8" max="8" width="15.33203125" style="3" customWidth="1"/>
    <col min="9" max="11" width="50.6640625" style="3" customWidth="1"/>
    <col min="12" max="12" width="22.88671875" style="3" customWidth="1"/>
    <col min="13" max="16384" width="11.44140625" style="3"/>
  </cols>
  <sheetData>
    <row r="1" spans="2:12" s="2" customFormat="1" ht="15" x14ac:dyDescent="0.25">
      <c r="B1" s="1"/>
    </row>
    <row r="2" spans="2:12" s="2" customFormat="1" ht="35.700000000000003" customHeight="1" x14ac:dyDescent="0.25">
      <c r="B2" s="33" t="s">
        <v>180</v>
      </c>
      <c r="C2" s="34"/>
      <c r="D2" s="34"/>
      <c r="E2" s="34"/>
      <c r="F2" s="34"/>
      <c r="G2" s="34"/>
      <c r="H2" s="34"/>
    </row>
    <row r="3" spans="2:12" x14ac:dyDescent="0.25">
      <c r="B3" s="35" t="s">
        <v>111</v>
      </c>
      <c r="C3" s="35"/>
      <c r="D3" s="35"/>
      <c r="E3" s="35"/>
      <c r="F3" s="35"/>
      <c r="G3" s="35"/>
      <c r="H3" s="35"/>
    </row>
    <row r="4" spans="2:12" ht="7.5" customHeight="1" thickBot="1" x14ac:dyDescent="0.3">
      <c r="B4" s="4"/>
      <c r="C4" s="5"/>
      <c r="D4" s="6"/>
      <c r="E4" s="6"/>
      <c r="F4" s="6"/>
      <c r="G4" s="6"/>
    </row>
    <row r="5" spans="2:12" ht="43.5" customHeight="1" thickTop="1" thickBot="1" x14ac:dyDescent="0.3">
      <c r="B5" s="24" t="s">
        <v>0</v>
      </c>
      <c r="C5" s="24" t="s">
        <v>1</v>
      </c>
      <c r="D5" s="25" t="s">
        <v>179</v>
      </c>
      <c r="E5" s="25" t="s">
        <v>164</v>
      </c>
      <c r="F5" s="25" t="s">
        <v>2</v>
      </c>
      <c r="G5" s="25" t="s">
        <v>3</v>
      </c>
      <c r="H5" s="25" t="s">
        <v>4</v>
      </c>
      <c r="I5" s="25" t="s">
        <v>161</v>
      </c>
      <c r="J5" s="25" t="s">
        <v>177</v>
      </c>
      <c r="K5" s="25" t="s">
        <v>178</v>
      </c>
      <c r="L5" s="25" t="s">
        <v>164</v>
      </c>
    </row>
    <row r="6" spans="2:12" ht="19.5" customHeight="1" thickTop="1" thickBot="1" x14ac:dyDescent="0.3">
      <c r="B6" s="15" t="s">
        <v>5</v>
      </c>
      <c r="C6" s="16" t="s">
        <v>6</v>
      </c>
      <c r="D6" s="17">
        <f>SUM(D7:D23)</f>
        <v>3282511660.9199996</v>
      </c>
      <c r="E6" s="17">
        <f>SUM(E7:E23)</f>
        <v>3282278831.0399985</v>
      </c>
      <c r="F6" s="18">
        <f>SUM(F7:F23)</f>
        <v>3273146485.0399995</v>
      </c>
      <c r="G6" s="18">
        <f t="shared" ref="G6" si="0">+D6-E6</f>
        <v>232829.88000106812</v>
      </c>
      <c r="H6" s="19">
        <f t="shared" ref="H6" si="1">+D6/E6-1</f>
        <v>7.0935436014440967E-5</v>
      </c>
      <c r="I6" s="29"/>
      <c r="J6" s="30"/>
      <c r="K6" s="30"/>
      <c r="L6" s="17">
        <f>SUM(L7:L23)</f>
        <v>3282278831.039999</v>
      </c>
    </row>
    <row r="7" spans="2:12" ht="24" outlineLevel="1" thickTop="1" thickBot="1" x14ac:dyDescent="0.3">
      <c r="B7" s="20" t="s">
        <v>7</v>
      </c>
      <c r="C7" s="21" t="s">
        <v>8</v>
      </c>
      <c r="D7" s="22">
        <v>2082686531.76</v>
      </c>
      <c r="E7" s="22">
        <v>2102959699.8</v>
      </c>
      <c r="F7" s="22">
        <v>2107188564.3599999</v>
      </c>
      <c r="G7" s="22">
        <f>+D7-E7</f>
        <v>-20273168.039999962</v>
      </c>
      <c r="H7" s="23">
        <f>+D7/E7-1</f>
        <v>-9.6403026847960982E-3</v>
      </c>
      <c r="I7" s="27" t="s">
        <v>206</v>
      </c>
      <c r="J7" s="27"/>
      <c r="K7" s="27"/>
      <c r="L7" s="22">
        <v>2136404254.8000002</v>
      </c>
    </row>
    <row r="8" spans="2:12" ht="46.8" outlineLevel="1" thickTop="1" thickBot="1" x14ac:dyDescent="0.3">
      <c r="B8" s="20" t="s">
        <v>9</v>
      </c>
      <c r="C8" s="21" t="s">
        <v>10</v>
      </c>
      <c r="D8" s="22">
        <v>2000000</v>
      </c>
      <c r="E8" s="22">
        <v>1500000</v>
      </c>
      <c r="F8" s="22">
        <v>500000</v>
      </c>
      <c r="G8" s="22">
        <f t="shared" ref="G8:G71" si="2">+D8-E8</f>
        <v>500000</v>
      </c>
      <c r="H8" s="23">
        <f t="shared" ref="H8:H71" si="3">+D8/E8-1</f>
        <v>0.33333333333333326</v>
      </c>
      <c r="I8" s="27" t="s">
        <v>187</v>
      </c>
      <c r="J8" s="27"/>
      <c r="K8" s="27"/>
      <c r="L8" s="22">
        <v>500000</v>
      </c>
    </row>
    <row r="9" spans="2:12" ht="24" outlineLevel="1" thickTop="1" thickBot="1" x14ac:dyDescent="0.3">
      <c r="B9" s="20" t="s">
        <v>11</v>
      </c>
      <c r="C9" s="21" t="s">
        <v>12</v>
      </c>
      <c r="D9" s="22">
        <v>10600000</v>
      </c>
      <c r="E9" s="22">
        <v>10600000</v>
      </c>
      <c r="F9" s="22">
        <v>10600000</v>
      </c>
      <c r="G9" s="22">
        <f t="shared" si="2"/>
        <v>0</v>
      </c>
      <c r="H9" s="23">
        <f t="shared" si="3"/>
        <v>0</v>
      </c>
      <c r="I9" s="27" t="s">
        <v>169</v>
      </c>
      <c r="J9" s="27"/>
      <c r="K9" s="27"/>
      <c r="L9" s="22">
        <v>10600000</v>
      </c>
    </row>
    <row r="10" spans="2:12" ht="35.4" outlineLevel="1" thickTop="1" thickBot="1" x14ac:dyDescent="0.3">
      <c r="B10" s="20" t="s">
        <v>13</v>
      </c>
      <c r="C10" s="21" t="s">
        <v>14</v>
      </c>
      <c r="D10" s="22">
        <v>126958311.96000001</v>
      </c>
      <c r="E10" s="22">
        <v>133056240.92</v>
      </c>
      <c r="F10" s="22">
        <v>110248791</v>
      </c>
      <c r="G10" s="22">
        <f t="shared" si="2"/>
        <v>-6097928.9599999934</v>
      </c>
      <c r="H10" s="23">
        <f t="shared" si="3"/>
        <v>-4.5829710187486605E-2</v>
      </c>
      <c r="I10" s="27" t="s">
        <v>170</v>
      </c>
      <c r="J10" s="27"/>
      <c r="K10" s="27"/>
      <c r="L10" s="22">
        <v>113056240.91999999</v>
      </c>
    </row>
    <row r="11" spans="2:12" ht="35.4" outlineLevel="1" thickTop="1" thickBot="1" x14ac:dyDescent="0.3">
      <c r="B11" s="20" t="s">
        <v>15</v>
      </c>
      <c r="C11" s="21" t="s">
        <v>16</v>
      </c>
      <c r="D11" s="22">
        <v>48715032</v>
      </c>
      <c r="E11" s="22">
        <v>48715031.039999999</v>
      </c>
      <c r="F11" s="22">
        <v>57004885.560000002</v>
      </c>
      <c r="G11" s="22">
        <f t="shared" si="2"/>
        <v>0.96000000089406967</v>
      </c>
      <c r="H11" s="23">
        <f t="shared" si="3"/>
        <v>1.9706443366018789E-8</v>
      </c>
      <c r="I11" s="27" t="s">
        <v>170</v>
      </c>
      <c r="J11" s="27"/>
      <c r="K11" s="27"/>
      <c r="L11" s="22">
        <v>48715031.039999999</v>
      </c>
    </row>
    <row r="12" spans="2:12" ht="35.4" outlineLevel="1" thickTop="1" thickBot="1" x14ac:dyDescent="0.3">
      <c r="B12" s="20" t="s">
        <v>17</v>
      </c>
      <c r="C12" s="21" t="s">
        <v>18</v>
      </c>
      <c r="D12" s="22">
        <v>194923496.16000003</v>
      </c>
      <c r="E12" s="22">
        <v>191551803.23999998</v>
      </c>
      <c r="F12" s="22">
        <v>194881339.47</v>
      </c>
      <c r="G12" s="22">
        <f t="shared" si="2"/>
        <v>3371692.9200000465</v>
      </c>
      <c r="H12" s="23">
        <f t="shared" si="3"/>
        <v>1.7601989973310639E-2</v>
      </c>
      <c r="I12" s="27" t="s">
        <v>170</v>
      </c>
      <c r="J12" s="27"/>
      <c r="K12" s="27"/>
      <c r="L12" s="22">
        <v>191551803.23999998</v>
      </c>
    </row>
    <row r="13" spans="2:12" ht="35.4" outlineLevel="1" thickTop="1" thickBot="1" x14ac:dyDescent="0.3">
      <c r="B13" s="20" t="s">
        <v>19</v>
      </c>
      <c r="C13" s="21" t="s">
        <v>20</v>
      </c>
      <c r="D13" s="22">
        <v>26482539</v>
      </c>
      <c r="E13" s="22">
        <v>22776410.600000001</v>
      </c>
      <c r="F13" s="22">
        <v>23989133.98</v>
      </c>
      <c r="G13" s="22">
        <f t="shared" si="2"/>
        <v>3706128.3999999985</v>
      </c>
      <c r="H13" s="23">
        <f t="shared" si="3"/>
        <v>0.16271784281935964</v>
      </c>
      <c r="I13" s="27" t="s">
        <v>170</v>
      </c>
      <c r="J13" s="27"/>
      <c r="K13" s="27"/>
      <c r="L13" s="22">
        <v>19581855.599999998</v>
      </c>
    </row>
    <row r="14" spans="2:12" ht="35.4" outlineLevel="1" thickTop="1" thickBot="1" x14ac:dyDescent="0.3">
      <c r="B14" s="20" t="s">
        <v>21</v>
      </c>
      <c r="C14" s="21" t="s">
        <v>22</v>
      </c>
      <c r="D14" s="22">
        <v>41639491.920000002</v>
      </c>
      <c r="E14" s="22">
        <v>39166997.079999998</v>
      </c>
      <c r="F14" s="22">
        <v>29045631.439999998</v>
      </c>
      <c r="G14" s="22">
        <f t="shared" si="2"/>
        <v>2472494.8400000036</v>
      </c>
      <c r="H14" s="23">
        <f t="shared" si="3"/>
        <v>6.3126995285082588E-2</v>
      </c>
      <c r="I14" s="27" t="s">
        <v>170</v>
      </c>
      <c r="J14" s="27"/>
      <c r="K14" s="27"/>
      <c r="L14" s="22">
        <v>29916997.079999998</v>
      </c>
    </row>
    <row r="15" spans="2:12" ht="24" outlineLevel="1" thickTop="1" thickBot="1" x14ac:dyDescent="0.3">
      <c r="B15" s="20" t="s">
        <v>23</v>
      </c>
      <c r="C15" s="21" t="s">
        <v>24</v>
      </c>
      <c r="D15" s="22">
        <v>216365083.79999998</v>
      </c>
      <c r="E15" s="22">
        <v>212519622.96000001</v>
      </c>
      <c r="F15" s="22">
        <v>216318373.22999999</v>
      </c>
      <c r="G15" s="22">
        <f t="shared" si="2"/>
        <v>3845460.8399999738</v>
      </c>
      <c r="H15" s="23">
        <f t="shared" si="3"/>
        <v>1.8094615388639879E-2</v>
      </c>
      <c r="I15" s="27" t="s">
        <v>199</v>
      </c>
      <c r="J15" s="27"/>
      <c r="K15" s="27"/>
      <c r="L15" s="22">
        <v>212519622.96000001</v>
      </c>
    </row>
    <row r="16" spans="2:12" ht="24" outlineLevel="1" thickTop="1" thickBot="1" x14ac:dyDescent="0.3">
      <c r="B16" s="20" t="s">
        <v>25</v>
      </c>
      <c r="C16" s="21" t="s">
        <v>26</v>
      </c>
      <c r="D16" s="22">
        <v>11695415.039999999</v>
      </c>
      <c r="E16" s="22">
        <v>11503120.68</v>
      </c>
      <c r="F16" s="22">
        <v>11692885.060000001</v>
      </c>
      <c r="G16" s="22">
        <f t="shared" si="2"/>
        <v>192294.3599999994</v>
      </c>
      <c r="H16" s="23">
        <f t="shared" si="3"/>
        <v>1.671671239043282E-2</v>
      </c>
      <c r="I16" s="27" t="s">
        <v>199</v>
      </c>
      <c r="J16" s="27"/>
      <c r="K16" s="27"/>
      <c r="L16" s="22">
        <v>11503120.68</v>
      </c>
    </row>
    <row r="17" spans="2:12" ht="24" outlineLevel="1" thickTop="1" thickBot="1" x14ac:dyDescent="0.3">
      <c r="B17" s="20" t="s">
        <v>27</v>
      </c>
      <c r="C17" s="21" t="s">
        <v>28</v>
      </c>
      <c r="D17" s="22">
        <v>35086233.959999993</v>
      </c>
      <c r="E17" s="22">
        <v>34479351.239999995</v>
      </c>
      <c r="F17" s="22">
        <v>35078655.539999999</v>
      </c>
      <c r="G17" s="22">
        <f t="shared" si="2"/>
        <v>606882.71999999881</v>
      </c>
      <c r="H17" s="23">
        <f t="shared" si="3"/>
        <v>1.7601338139330958E-2</v>
      </c>
      <c r="I17" s="27" t="s">
        <v>199</v>
      </c>
      <c r="J17" s="27"/>
      <c r="K17" s="27"/>
      <c r="L17" s="22">
        <v>34479351.239999995</v>
      </c>
    </row>
    <row r="18" spans="2:12" ht="24" outlineLevel="1" thickTop="1" thickBot="1" x14ac:dyDescent="0.3">
      <c r="B18" s="20" t="s">
        <v>29</v>
      </c>
      <c r="C18" s="21" t="s">
        <v>30</v>
      </c>
      <c r="D18" s="22">
        <v>116954099.03999999</v>
      </c>
      <c r="E18" s="22">
        <v>114879638.64000002</v>
      </c>
      <c r="F18" s="22">
        <v>116928849.86</v>
      </c>
      <c r="G18" s="22">
        <f t="shared" si="2"/>
        <v>2074460.3999999762</v>
      </c>
      <c r="H18" s="23">
        <f t="shared" si="3"/>
        <v>1.8057685631313047E-2</v>
      </c>
      <c r="I18" s="27" t="s">
        <v>199</v>
      </c>
      <c r="J18" s="27"/>
      <c r="K18" s="27"/>
      <c r="L18" s="22">
        <v>114879638.64000002</v>
      </c>
    </row>
    <row r="19" spans="2:12" ht="24" outlineLevel="1" thickTop="1" thickBot="1" x14ac:dyDescent="0.3">
      <c r="B19" s="20" t="s">
        <v>31</v>
      </c>
      <c r="C19" s="21" t="s">
        <v>32</v>
      </c>
      <c r="D19" s="22">
        <v>11695415.039999999</v>
      </c>
      <c r="E19" s="22">
        <v>11503120.68</v>
      </c>
      <c r="F19" s="22">
        <v>11692885.060000001</v>
      </c>
      <c r="G19" s="22">
        <f t="shared" si="2"/>
        <v>192294.3599999994</v>
      </c>
      <c r="H19" s="23">
        <f t="shared" si="3"/>
        <v>1.671671239043282E-2</v>
      </c>
      <c r="I19" s="27" t="s">
        <v>199</v>
      </c>
      <c r="J19" s="27"/>
      <c r="K19" s="27"/>
      <c r="L19" s="22">
        <v>11503120.68</v>
      </c>
    </row>
    <row r="20" spans="2:12" ht="35.4" outlineLevel="1" thickTop="1" thickBot="1" x14ac:dyDescent="0.3">
      <c r="B20" s="20" t="s">
        <v>33</v>
      </c>
      <c r="C20" s="21" t="s">
        <v>34</v>
      </c>
      <c r="D20" s="22">
        <v>126778246.20000002</v>
      </c>
      <c r="E20" s="22">
        <v>122546121.35999998</v>
      </c>
      <c r="F20" s="22">
        <v>122775293.00999999</v>
      </c>
      <c r="G20" s="22">
        <f t="shared" si="2"/>
        <v>4232124.8400000334</v>
      </c>
      <c r="H20" s="23">
        <f t="shared" si="3"/>
        <v>3.4534955435818748E-2</v>
      </c>
      <c r="I20" s="27" t="s">
        <v>171</v>
      </c>
      <c r="J20" s="27"/>
      <c r="K20" s="27"/>
      <c r="L20" s="22">
        <v>122546121.35999998</v>
      </c>
    </row>
    <row r="21" spans="2:12" ht="35.4" outlineLevel="1" thickTop="1" thickBot="1" x14ac:dyDescent="0.3">
      <c r="B21" s="20" t="s">
        <v>35</v>
      </c>
      <c r="C21" s="21" t="s">
        <v>36</v>
      </c>
      <c r="D21" s="22">
        <v>70172462.159999996</v>
      </c>
      <c r="E21" s="22">
        <v>67937726.519999996</v>
      </c>
      <c r="F21" s="22">
        <v>65476387.159999996</v>
      </c>
      <c r="G21" s="22">
        <f t="shared" si="2"/>
        <v>2234735.6400000006</v>
      </c>
      <c r="H21" s="23">
        <f t="shared" si="3"/>
        <v>3.2893883184950568E-2</v>
      </c>
      <c r="I21" s="27" t="s">
        <v>171</v>
      </c>
      <c r="J21" s="27"/>
      <c r="K21" s="27"/>
      <c r="L21" s="22">
        <v>67937726.519999996</v>
      </c>
    </row>
    <row r="22" spans="2:12" ht="35.4" outlineLevel="1" thickTop="1" thickBot="1" x14ac:dyDescent="0.3">
      <c r="B22" s="20" t="s">
        <v>37</v>
      </c>
      <c r="C22" s="21" t="s">
        <v>38</v>
      </c>
      <c r="D22" s="22">
        <v>35086233.959999993</v>
      </c>
      <c r="E22" s="22">
        <v>34427847.239999995</v>
      </c>
      <c r="F22" s="22">
        <v>35078655.660000004</v>
      </c>
      <c r="G22" s="22">
        <f t="shared" si="2"/>
        <v>658386.71999999881</v>
      </c>
      <c r="H22" s="23">
        <f t="shared" si="3"/>
        <v>1.9123667983371728E-2</v>
      </c>
      <c r="I22" s="27" t="s">
        <v>171</v>
      </c>
      <c r="J22" s="27"/>
      <c r="K22" s="27"/>
      <c r="L22" s="22">
        <v>34427847.239999995</v>
      </c>
    </row>
    <row r="23" spans="2:12" ht="35.4" outlineLevel="1" thickTop="1" thickBot="1" x14ac:dyDescent="0.3">
      <c r="B23" s="20" t="s">
        <v>39</v>
      </c>
      <c r="C23" s="21" t="s">
        <v>40</v>
      </c>
      <c r="D23" s="22">
        <v>124673068.91999999</v>
      </c>
      <c r="E23" s="22">
        <v>122156099.03999999</v>
      </c>
      <c r="F23" s="22">
        <v>124646154.65000001</v>
      </c>
      <c r="G23" s="22">
        <f t="shared" si="2"/>
        <v>2516969.8799999952</v>
      </c>
      <c r="H23" s="23">
        <f t="shared" si="3"/>
        <v>2.0604537143706692E-2</v>
      </c>
      <c r="I23" s="27" t="s">
        <v>171</v>
      </c>
      <c r="J23" s="27"/>
      <c r="K23" s="27"/>
      <c r="L23" s="22">
        <v>122156099.03999999</v>
      </c>
    </row>
    <row r="24" spans="2:12" ht="19.5" customHeight="1" thickTop="1" thickBot="1" x14ac:dyDescent="0.3">
      <c r="B24" s="15">
        <v>1</v>
      </c>
      <c r="C24" s="16" t="s">
        <v>41</v>
      </c>
      <c r="D24" s="17">
        <f>SUM(D25:D55)</f>
        <v>2500912551.9400001</v>
      </c>
      <c r="E24" s="17">
        <f>SUM(E25:E55)</f>
        <v>2289792709.9400001</v>
      </c>
      <c r="F24" s="18">
        <f>SUM(F25:F55)</f>
        <v>2202038289.3899999</v>
      </c>
      <c r="G24" s="18">
        <f t="shared" si="2"/>
        <v>211119842</v>
      </c>
      <c r="H24" s="19">
        <f t="shared" si="3"/>
        <v>9.2200416694283138E-2</v>
      </c>
      <c r="I24" s="29"/>
      <c r="J24" s="29"/>
      <c r="K24" s="29"/>
      <c r="L24" s="17">
        <f>SUM(L25:L55)</f>
        <v>2291592709.9299998</v>
      </c>
    </row>
    <row r="25" spans="2:12" ht="69.599999999999994" outlineLevel="1" thickTop="1" thickBot="1" x14ac:dyDescent="0.3">
      <c r="B25" s="20" t="s">
        <v>121</v>
      </c>
      <c r="C25" s="21" t="s">
        <v>122</v>
      </c>
      <c r="D25" s="22">
        <v>3720500</v>
      </c>
      <c r="E25" s="22">
        <v>0</v>
      </c>
      <c r="F25" s="22">
        <v>0</v>
      </c>
      <c r="G25" s="22">
        <f t="shared" si="2"/>
        <v>3720500</v>
      </c>
      <c r="H25" s="23" t="e">
        <f t="shared" si="3"/>
        <v>#DIV/0!</v>
      </c>
      <c r="I25" s="27" t="s">
        <v>188</v>
      </c>
      <c r="J25" s="27"/>
      <c r="K25" s="27"/>
      <c r="L25" s="22">
        <v>0</v>
      </c>
    </row>
    <row r="26" spans="2:12" ht="14.4" outlineLevel="1" thickTop="1" thickBot="1" x14ac:dyDescent="0.3">
      <c r="B26" s="20" t="s">
        <v>42</v>
      </c>
      <c r="C26" s="21" t="s">
        <v>43</v>
      </c>
      <c r="D26" s="22">
        <v>300000</v>
      </c>
      <c r="E26" s="22">
        <v>300000</v>
      </c>
      <c r="F26" s="22">
        <v>80000</v>
      </c>
      <c r="G26" s="22">
        <f t="shared" si="2"/>
        <v>0</v>
      </c>
      <c r="H26" s="23">
        <f t="shared" si="3"/>
        <v>0</v>
      </c>
      <c r="I26" s="27"/>
      <c r="J26" s="27"/>
      <c r="K26" s="27"/>
      <c r="L26" s="22">
        <v>300000</v>
      </c>
    </row>
    <row r="27" spans="2:12" ht="14.4" outlineLevel="1" thickTop="1" thickBot="1" x14ac:dyDescent="0.3">
      <c r="B27" s="20" t="s">
        <v>123</v>
      </c>
      <c r="C27" s="21" t="s">
        <v>124</v>
      </c>
      <c r="D27" s="22">
        <v>3000000</v>
      </c>
      <c r="E27" s="22">
        <v>3000000</v>
      </c>
      <c r="F27" s="22">
        <v>4800000</v>
      </c>
      <c r="G27" s="22">
        <f t="shared" si="2"/>
        <v>0</v>
      </c>
      <c r="H27" s="23">
        <f t="shared" si="3"/>
        <v>0</v>
      </c>
      <c r="I27" s="27"/>
      <c r="J27" s="27"/>
      <c r="K27" s="27"/>
      <c r="L27" s="22">
        <v>3000000</v>
      </c>
    </row>
    <row r="28" spans="2:12" ht="14.4" hidden="1" outlineLevel="1" thickTop="1" thickBot="1" x14ac:dyDescent="0.3">
      <c r="B28" s="20" t="s">
        <v>112</v>
      </c>
      <c r="C28" s="21" t="s">
        <v>113</v>
      </c>
      <c r="D28" s="22">
        <v>0</v>
      </c>
      <c r="E28" s="22">
        <v>0</v>
      </c>
      <c r="F28" s="22">
        <v>0</v>
      </c>
      <c r="G28" s="22">
        <f t="shared" si="2"/>
        <v>0</v>
      </c>
      <c r="H28" s="23" t="e">
        <f t="shared" si="3"/>
        <v>#DIV/0!</v>
      </c>
      <c r="I28" s="27"/>
      <c r="J28" s="27"/>
      <c r="K28" s="27"/>
      <c r="L28" s="22">
        <v>0</v>
      </c>
    </row>
    <row r="29" spans="2:12" ht="35.4" outlineLevel="1" thickTop="1" thickBot="1" x14ac:dyDescent="0.3">
      <c r="B29" s="20" t="s">
        <v>44</v>
      </c>
      <c r="C29" s="21" t="s">
        <v>45</v>
      </c>
      <c r="D29" s="22">
        <v>24000000</v>
      </c>
      <c r="E29" s="22">
        <v>30000000</v>
      </c>
      <c r="F29" s="22">
        <v>36000000</v>
      </c>
      <c r="G29" s="22">
        <f t="shared" si="2"/>
        <v>-6000000</v>
      </c>
      <c r="H29" s="23">
        <f t="shared" si="3"/>
        <v>-0.19999999999999996</v>
      </c>
      <c r="I29" s="28" t="s">
        <v>172</v>
      </c>
      <c r="J29" s="27"/>
      <c r="K29" s="27"/>
      <c r="L29" s="22">
        <v>30000000</v>
      </c>
    </row>
    <row r="30" spans="2:12" ht="46.8" outlineLevel="1" thickTop="1" thickBot="1" x14ac:dyDescent="0.3">
      <c r="B30" s="20" t="s">
        <v>181</v>
      </c>
      <c r="C30" s="21" t="s">
        <v>182</v>
      </c>
      <c r="D30" s="22">
        <v>2500000</v>
      </c>
      <c r="E30" s="22">
        <v>1900000</v>
      </c>
      <c r="F30" s="22"/>
      <c r="G30" s="22">
        <f t="shared" si="2"/>
        <v>600000</v>
      </c>
      <c r="H30" s="23">
        <f t="shared" si="3"/>
        <v>0.31578947368421062</v>
      </c>
      <c r="I30" s="28" t="s">
        <v>200</v>
      </c>
      <c r="J30" s="27"/>
      <c r="K30" s="27"/>
      <c r="L30" s="22"/>
    </row>
    <row r="31" spans="2:12" ht="14.4" outlineLevel="1" thickTop="1" thickBot="1" x14ac:dyDescent="0.3">
      <c r="B31" s="20" t="s">
        <v>114</v>
      </c>
      <c r="C31" s="21" t="s">
        <v>115</v>
      </c>
      <c r="D31" s="22">
        <v>750000</v>
      </c>
      <c r="E31" s="22">
        <v>750000</v>
      </c>
      <c r="F31" s="22">
        <v>500000</v>
      </c>
      <c r="G31" s="22">
        <f t="shared" si="2"/>
        <v>0</v>
      </c>
      <c r="H31" s="23">
        <f t="shared" si="3"/>
        <v>0</v>
      </c>
      <c r="I31" s="27"/>
      <c r="J31" s="27"/>
      <c r="K31" s="27"/>
      <c r="L31" s="22">
        <v>450000</v>
      </c>
    </row>
    <row r="32" spans="2:12" ht="35.4" outlineLevel="1" thickTop="1" thickBot="1" x14ac:dyDescent="0.3">
      <c r="B32" s="20" t="s">
        <v>46</v>
      </c>
      <c r="C32" s="21" t="s">
        <v>47</v>
      </c>
      <c r="D32" s="22">
        <v>56847700</v>
      </c>
      <c r="E32" s="22">
        <v>60297700</v>
      </c>
      <c r="F32" s="22">
        <v>37366000</v>
      </c>
      <c r="G32" s="22">
        <f t="shared" si="2"/>
        <v>-3450000</v>
      </c>
      <c r="H32" s="23">
        <f t="shared" si="3"/>
        <v>-5.721611272071736E-2</v>
      </c>
      <c r="I32" s="27" t="s">
        <v>201</v>
      </c>
      <c r="J32" s="27"/>
      <c r="K32" s="27"/>
      <c r="L32" s="22">
        <v>60297700</v>
      </c>
    </row>
    <row r="33" spans="2:12" ht="46.8" outlineLevel="1" thickTop="1" thickBot="1" x14ac:dyDescent="0.3">
      <c r="B33" s="20" t="s">
        <v>125</v>
      </c>
      <c r="C33" s="21" t="s">
        <v>126</v>
      </c>
      <c r="D33" s="22">
        <v>100000</v>
      </c>
      <c r="E33" s="22">
        <v>0</v>
      </c>
      <c r="F33" s="22">
        <v>1200000</v>
      </c>
      <c r="G33" s="22">
        <f t="shared" si="2"/>
        <v>100000</v>
      </c>
      <c r="H33" s="36" t="e">
        <f>+D33/E33-1</f>
        <v>#DIV/0!</v>
      </c>
      <c r="I33" s="27" t="s">
        <v>189</v>
      </c>
      <c r="J33" s="27"/>
      <c r="K33" s="27"/>
      <c r="L33" s="22">
        <v>0</v>
      </c>
    </row>
    <row r="34" spans="2:12" ht="14.4" outlineLevel="1" thickTop="1" thickBot="1" x14ac:dyDescent="0.3">
      <c r="B34" s="20" t="s">
        <v>116</v>
      </c>
      <c r="C34" s="21" t="s">
        <v>117</v>
      </c>
      <c r="D34" s="22">
        <v>3000000</v>
      </c>
      <c r="E34" s="22">
        <v>3000000</v>
      </c>
      <c r="F34" s="22">
        <v>5000000</v>
      </c>
      <c r="G34" s="22">
        <f t="shared" si="2"/>
        <v>0</v>
      </c>
      <c r="H34" s="23">
        <f t="shared" si="3"/>
        <v>0</v>
      </c>
      <c r="I34" s="27"/>
      <c r="J34" s="27"/>
      <c r="K34" s="27"/>
      <c r="L34" s="22">
        <v>3000000</v>
      </c>
    </row>
    <row r="35" spans="2:12" ht="14.4" outlineLevel="1" thickTop="1" thickBot="1" x14ac:dyDescent="0.3">
      <c r="B35" s="20" t="s">
        <v>127</v>
      </c>
      <c r="C35" s="21" t="s">
        <v>128</v>
      </c>
      <c r="D35" s="22">
        <v>2200000</v>
      </c>
      <c r="E35" s="22">
        <v>2200000</v>
      </c>
      <c r="F35" s="22">
        <v>65944773.5</v>
      </c>
      <c r="G35" s="22">
        <f t="shared" si="2"/>
        <v>0</v>
      </c>
      <c r="H35" s="23">
        <f t="shared" si="3"/>
        <v>0</v>
      </c>
      <c r="I35" s="27"/>
      <c r="J35" s="27"/>
      <c r="K35" s="27"/>
      <c r="L35" s="22">
        <v>29200000</v>
      </c>
    </row>
    <row r="36" spans="2:12" ht="178.2" customHeight="1" outlineLevel="1" thickTop="1" thickBot="1" x14ac:dyDescent="0.3">
      <c r="B36" s="20" t="s">
        <v>48</v>
      </c>
      <c r="C36" s="21" t="s">
        <v>49</v>
      </c>
      <c r="D36" s="22">
        <v>207645000</v>
      </c>
      <c r="E36" s="22">
        <v>79624638.120000005</v>
      </c>
      <c r="F36" s="22">
        <v>45955000</v>
      </c>
      <c r="G36" s="22">
        <f t="shared" si="2"/>
        <v>128020361.88</v>
      </c>
      <c r="H36" s="23">
        <f t="shared" si="3"/>
        <v>1.6077983511468421</v>
      </c>
      <c r="I36" s="27" t="s">
        <v>190</v>
      </c>
      <c r="J36" s="27" t="s">
        <v>185</v>
      </c>
      <c r="K36" s="27" t="s">
        <v>186</v>
      </c>
      <c r="L36" s="22">
        <v>66800000</v>
      </c>
    </row>
    <row r="37" spans="2:12" ht="24" outlineLevel="1" thickTop="1" thickBot="1" x14ac:dyDescent="0.3">
      <c r="B37" s="20" t="s">
        <v>48</v>
      </c>
      <c r="C37" s="21" t="s">
        <v>129</v>
      </c>
      <c r="D37" s="22">
        <v>514039256</v>
      </c>
      <c r="E37" s="22">
        <v>468959106.88</v>
      </c>
      <c r="F37" s="22">
        <v>373097172</v>
      </c>
      <c r="G37" s="22">
        <f t="shared" si="2"/>
        <v>45080149.120000005</v>
      </c>
      <c r="H37" s="23">
        <f t="shared" si="3"/>
        <v>9.6128102554441597E-2</v>
      </c>
      <c r="I37" s="27" t="s">
        <v>163</v>
      </c>
      <c r="J37" s="27"/>
      <c r="K37" s="27"/>
      <c r="L37" s="22">
        <v>441783745</v>
      </c>
    </row>
    <row r="38" spans="2:12" ht="69.599999999999994" outlineLevel="1" thickTop="1" thickBot="1" x14ac:dyDescent="0.3">
      <c r="B38" s="20" t="s">
        <v>130</v>
      </c>
      <c r="C38" s="21" t="s">
        <v>131</v>
      </c>
      <c r="D38" s="22">
        <v>1051880919</v>
      </c>
      <c r="E38" s="22">
        <v>961918756</v>
      </c>
      <c r="F38" s="22">
        <v>1002150000</v>
      </c>
      <c r="G38" s="22">
        <f t="shared" si="2"/>
        <v>89962163</v>
      </c>
      <c r="H38" s="23">
        <f t="shared" si="3"/>
        <v>9.3523660328752367E-2</v>
      </c>
      <c r="I38" s="27" t="s">
        <v>173</v>
      </c>
      <c r="J38" s="27"/>
      <c r="K38" s="27"/>
      <c r="L38" s="22">
        <v>947918756</v>
      </c>
    </row>
    <row r="39" spans="2:12" ht="14.4" outlineLevel="1" thickTop="1" thickBot="1" x14ac:dyDescent="0.3">
      <c r="B39" s="20" t="s">
        <v>132</v>
      </c>
      <c r="C39" s="21" t="s">
        <v>133</v>
      </c>
      <c r="D39" s="22">
        <v>5500000</v>
      </c>
      <c r="E39" s="22">
        <v>5500000</v>
      </c>
      <c r="F39" s="22">
        <v>2400000</v>
      </c>
      <c r="G39" s="22">
        <f t="shared" si="2"/>
        <v>0</v>
      </c>
      <c r="H39" s="23">
        <f t="shared" si="3"/>
        <v>0</v>
      </c>
      <c r="I39" s="27"/>
      <c r="J39" s="27"/>
      <c r="K39" s="32"/>
      <c r="L39" s="22">
        <v>5500000</v>
      </c>
    </row>
    <row r="40" spans="2:12" ht="14.4" outlineLevel="1" thickTop="1" thickBot="1" x14ac:dyDescent="0.3">
      <c r="B40" s="20" t="s">
        <v>50</v>
      </c>
      <c r="C40" s="21" t="s">
        <v>51</v>
      </c>
      <c r="D40" s="22">
        <v>512688252</v>
      </c>
      <c r="E40" s="22">
        <v>562351584</v>
      </c>
      <c r="F40" s="22">
        <v>527974419</v>
      </c>
      <c r="G40" s="22">
        <f t="shared" si="2"/>
        <v>-49663332</v>
      </c>
      <c r="H40" s="23">
        <f t="shared" si="3"/>
        <v>-8.8313669620605162E-2</v>
      </c>
      <c r="I40" s="27" t="s">
        <v>191</v>
      </c>
      <c r="J40" s="27"/>
      <c r="K40" s="27"/>
      <c r="L40" s="22">
        <v>606351584</v>
      </c>
    </row>
    <row r="41" spans="2:12" ht="14.4" outlineLevel="1" thickTop="1" thickBot="1" x14ac:dyDescent="0.3">
      <c r="B41" s="20" t="s">
        <v>52</v>
      </c>
      <c r="C41" s="21" t="s">
        <v>53</v>
      </c>
      <c r="D41" s="22">
        <v>4000000</v>
      </c>
      <c r="E41" s="22">
        <v>4000000</v>
      </c>
      <c r="F41" s="22">
        <v>5100000</v>
      </c>
      <c r="G41" s="22">
        <f t="shared" si="2"/>
        <v>0</v>
      </c>
      <c r="H41" s="23">
        <f t="shared" si="3"/>
        <v>0</v>
      </c>
      <c r="I41" s="27"/>
      <c r="J41" s="27"/>
      <c r="K41" s="27"/>
      <c r="L41" s="22">
        <v>4000000</v>
      </c>
    </row>
    <row r="42" spans="2:12" ht="35.4" outlineLevel="1" thickTop="1" thickBot="1" x14ac:dyDescent="0.3">
      <c r="B42" s="20" t="s">
        <v>54</v>
      </c>
      <c r="C42" s="21" t="s">
        <v>55</v>
      </c>
      <c r="D42" s="22">
        <v>600000</v>
      </c>
      <c r="E42" s="22">
        <v>550000</v>
      </c>
      <c r="F42" s="22">
        <v>550000</v>
      </c>
      <c r="G42" s="22">
        <f t="shared" si="2"/>
        <v>50000</v>
      </c>
      <c r="H42" s="23">
        <f t="shared" si="3"/>
        <v>9.0909090909090828E-2</v>
      </c>
      <c r="I42" s="27" t="s">
        <v>192</v>
      </c>
      <c r="J42" s="27"/>
      <c r="K42" s="27"/>
      <c r="L42" s="22">
        <v>550000</v>
      </c>
    </row>
    <row r="43" spans="2:12" ht="35.4" outlineLevel="1" thickTop="1" thickBot="1" x14ac:dyDescent="0.3">
      <c r="B43" s="20" t="s">
        <v>56</v>
      </c>
      <c r="C43" s="21" t="s">
        <v>57</v>
      </c>
      <c r="D43" s="22">
        <v>6500000</v>
      </c>
      <c r="E43" s="22">
        <v>6000000</v>
      </c>
      <c r="F43" s="22">
        <v>6000000</v>
      </c>
      <c r="G43" s="22">
        <f t="shared" si="2"/>
        <v>500000</v>
      </c>
      <c r="H43" s="23">
        <f t="shared" si="3"/>
        <v>8.3333333333333259E-2</v>
      </c>
      <c r="I43" s="28" t="s">
        <v>174</v>
      </c>
      <c r="J43" s="28"/>
      <c r="K43" s="28"/>
      <c r="L43" s="22">
        <v>6000000</v>
      </c>
    </row>
    <row r="44" spans="2:12" ht="35.4" outlineLevel="1" thickTop="1" thickBot="1" x14ac:dyDescent="0.3">
      <c r="B44" s="20" t="s">
        <v>58</v>
      </c>
      <c r="C44" s="21" t="s">
        <v>59</v>
      </c>
      <c r="D44" s="22">
        <v>6500000</v>
      </c>
      <c r="E44" s="22">
        <v>5800000</v>
      </c>
      <c r="F44" s="22">
        <v>5800000</v>
      </c>
      <c r="G44" s="22">
        <f t="shared" si="2"/>
        <v>700000</v>
      </c>
      <c r="H44" s="23">
        <f t="shared" si="3"/>
        <v>0.1206896551724137</v>
      </c>
      <c r="I44" s="28" t="s">
        <v>174</v>
      </c>
      <c r="J44" s="28"/>
      <c r="K44" s="28"/>
      <c r="L44" s="22">
        <v>5800000</v>
      </c>
    </row>
    <row r="45" spans="2:12" ht="14.4" hidden="1" outlineLevel="1" thickTop="1" thickBot="1" x14ac:dyDescent="0.3">
      <c r="B45" s="20" t="s">
        <v>134</v>
      </c>
      <c r="C45" s="21" t="s">
        <v>135</v>
      </c>
      <c r="D45" s="22">
        <v>0</v>
      </c>
      <c r="E45" s="22">
        <v>0</v>
      </c>
      <c r="F45" s="22">
        <v>240000</v>
      </c>
      <c r="G45" s="22">
        <f t="shared" si="2"/>
        <v>0</v>
      </c>
      <c r="H45" s="23" t="e">
        <f t="shared" si="3"/>
        <v>#DIV/0!</v>
      </c>
      <c r="I45" s="27"/>
      <c r="J45" s="27"/>
      <c r="K45" s="27"/>
      <c r="L45" s="22">
        <v>0</v>
      </c>
    </row>
    <row r="46" spans="2:12" ht="24" outlineLevel="1" thickTop="1" thickBot="1" x14ac:dyDescent="0.3">
      <c r="B46" s="20" t="s">
        <v>60</v>
      </c>
      <c r="C46" s="21" t="s">
        <v>61</v>
      </c>
      <c r="D46" s="22">
        <v>80540924.939999998</v>
      </c>
      <c r="E46" s="22">
        <v>77540924.939999998</v>
      </c>
      <c r="F46" s="22">
        <v>77540924.890000001</v>
      </c>
      <c r="G46" s="22">
        <f t="shared" si="2"/>
        <v>3000000</v>
      </c>
      <c r="H46" s="23">
        <f t="shared" si="3"/>
        <v>3.8689247030795126E-2</v>
      </c>
      <c r="I46" s="27" t="s">
        <v>193</v>
      </c>
      <c r="J46" s="27"/>
      <c r="K46" s="27"/>
      <c r="L46" s="22">
        <v>77540924.930000007</v>
      </c>
    </row>
    <row r="47" spans="2:12" ht="35.4" outlineLevel="1" thickTop="1" thickBot="1" x14ac:dyDescent="0.3">
      <c r="B47" s="20" t="s">
        <v>136</v>
      </c>
      <c r="C47" s="21" t="s">
        <v>137</v>
      </c>
      <c r="D47" s="22">
        <v>12000000</v>
      </c>
      <c r="E47" s="22">
        <v>13500000</v>
      </c>
      <c r="F47" s="22">
        <v>1000000</v>
      </c>
      <c r="G47" s="22">
        <f t="shared" si="2"/>
        <v>-1500000</v>
      </c>
      <c r="H47" s="23">
        <f t="shared" si="3"/>
        <v>-0.11111111111111116</v>
      </c>
      <c r="I47" s="27" t="s">
        <v>202</v>
      </c>
      <c r="J47" s="27"/>
      <c r="K47" s="27"/>
      <c r="L47" s="22">
        <v>500000</v>
      </c>
    </row>
    <row r="48" spans="2:12" ht="24" hidden="1" outlineLevel="1" thickTop="1" thickBot="1" x14ac:dyDescent="0.3">
      <c r="B48" s="20" t="s">
        <v>138</v>
      </c>
      <c r="C48" s="21" t="s">
        <v>139</v>
      </c>
      <c r="D48" s="22">
        <v>0</v>
      </c>
      <c r="E48" s="22">
        <v>0</v>
      </c>
      <c r="F48" s="22">
        <v>540000</v>
      </c>
      <c r="G48" s="22">
        <f t="shared" si="2"/>
        <v>0</v>
      </c>
      <c r="H48" s="23" t="e">
        <f t="shared" si="3"/>
        <v>#DIV/0!</v>
      </c>
      <c r="I48" s="27" t="s">
        <v>162</v>
      </c>
      <c r="J48" s="27"/>
      <c r="K48" s="27"/>
      <c r="L48" s="22">
        <v>0</v>
      </c>
    </row>
    <row r="49" spans="2:12" ht="14.4" hidden="1" outlineLevel="1" thickTop="1" thickBot="1" x14ac:dyDescent="0.3">
      <c r="B49" s="20" t="s">
        <v>140</v>
      </c>
      <c r="C49" s="21" t="s">
        <v>141</v>
      </c>
      <c r="D49" s="22">
        <v>0</v>
      </c>
      <c r="E49" s="22">
        <v>0</v>
      </c>
      <c r="F49" s="22">
        <v>0</v>
      </c>
      <c r="G49" s="22">
        <f t="shared" si="2"/>
        <v>0</v>
      </c>
      <c r="H49" s="23" t="e">
        <f t="shared" si="3"/>
        <v>#DIV/0!</v>
      </c>
      <c r="I49" s="27"/>
      <c r="J49" s="27"/>
      <c r="K49" s="27"/>
      <c r="L49" s="22">
        <v>0</v>
      </c>
    </row>
    <row r="50" spans="2:12" ht="14.4" outlineLevel="1" thickTop="1" thickBot="1" x14ac:dyDescent="0.3">
      <c r="B50" s="20" t="s">
        <v>62</v>
      </c>
      <c r="C50" s="21" t="s">
        <v>63</v>
      </c>
      <c r="D50" s="22">
        <v>500000</v>
      </c>
      <c r="E50" s="22">
        <v>500000</v>
      </c>
      <c r="F50" s="22">
        <v>600000</v>
      </c>
      <c r="G50" s="22">
        <f t="shared" si="2"/>
        <v>0</v>
      </c>
      <c r="H50" s="23">
        <f t="shared" si="3"/>
        <v>0</v>
      </c>
      <c r="I50" s="27"/>
      <c r="J50" s="27"/>
      <c r="K50" s="27"/>
      <c r="L50" s="22">
        <v>500000</v>
      </c>
    </row>
    <row r="51" spans="2:12" ht="14.4" outlineLevel="1" thickTop="1" thickBot="1" x14ac:dyDescent="0.3">
      <c r="B51" s="20" t="s">
        <v>64</v>
      </c>
      <c r="C51" s="21" t="s">
        <v>65</v>
      </c>
      <c r="D51" s="22">
        <v>1000000</v>
      </c>
      <c r="E51" s="22">
        <v>1000000</v>
      </c>
      <c r="F51" s="22">
        <v>1000000</v>
      </c>
      <c r="G51" s="22">
        <f t="shared" si="2"/>
        <v>0</v>
      </c>
      <c r="H51" s="23">
        <f t="shared" si="3"/>
        <v>0</v>
      </c>
      <c r="I51" s="27"/>
      <c r="J51" s="27"/>
      <c r="K51" s="27"/>
      <c r="L51" s="22">
        <v>1000000</v>
      </c>
    </row>
    <row r="52" spans="2:12" ht="14.4" hidden="1" outlineLevel="1" thickTop="1" thickBot="1" x14ac:dyDescent="0.3">
      <c r="B52" s="20" t="s">
        <v>142</v>
      </c>
      <c r="C52" s="21" t="s">
        <v>143</v>
      </c>
      <c r="D52" s="22">
        <v>0</v>
      </c>
      <c r="E52" s="22">
        <v>0</v>
      </c>
      <c r="F52" s="22">
        <v>0</v>
      </c>
      <c r="G52" s="22">
        <f t="shared" si="2"/>
        <v>0</v>
      </c>
      <c r="H52" s="23" t="e">
        <f t="shared" si="3"/>
        <v>#DIV/0!</v>
      </c>
      <c r="I52" s="27"/>
      <c r="J52" s="27"/>
      <c r="K52" s="27"/>
      <c r="L52" s="22">
        <v>0</v>
      </c>
    </row>
    <row r="53" spans="2:12" ht="14.4" outlineLevel="1" thickTop="1" thickBot="1" x14ac:dyDescent="0.3">
      <c r="B53" s="20" t="s">
        <v>66</v>
      </c>
      <c r="C53" s="21" t="s">
        <v>67</v>
      </c>
      <c r="D53" s="22">
        <v>1000000</v>
      </c>
      <c r="E53" s="22">
        <v>1000000</v>
      </c>
      <c r="F53" s="22">
        <v>1100000</v>
      </c>
      <c r="G53" s="22">
        <f t="shared" si="2"/>
        <v>0</v>
      </c>
      <c r="H53" s="23">
        <f t="shared" si="3"/>
        <v>0</v>
      </c>
      <c r="I53" s="27"/>
      <c r="J53" s="27"/>
      <c r="K53" s="27"/>
      <c r="L53" s="22">
        <v>1000000</v>
      </c>
    </row>
    <row r="54" spans="2:12" ht="14.4" outlineLevel="1" thickTop="1" thickBot="1" x14ac:dyDescent="0.3">
      <c r="B54" s="20" t="s">
        <v>68</v>
      </c>
      <c r="C54" s="21" t="s">
        <v>69</v>
      </c>
      <c r="D54" s="22">
        <v>100000</v>
      </c>
      <c r="E54" s="22">
        <v>100000</v>
      </c>
      <c r="F54" s="22">
        <v>100000</v>
      </c>
      <c r="G54" s="22">
        <f t="shared" si="2"/>
        <v>0</v>
      </c>
      <c r="H54" s="23">
        <f t="shared" si="3"/>
        <v>0</v>
      </c>
      <c r="I54" s="27"/>
      <c r="J54" s="27"/>
      <c r="K54" s="27"/>
      <c r="L54" s="22">
        <v>100000</v>
      </c>
    </row>
    <row r="55" spans="2:12" ht="19.5" hidden="1" customHeight="1" outlineLevel="1" thickTop="1" thickBot="1" x14ac:dyDescent="0.3">
      <c r="B55" s="20" t="s">
        <v>70</v>
      </c>
      <c r="C55" s="21" t="s">
        <v>71</v>
      </c>
      <c r="D55" s="22">
        <v>0</v>
      </c>
      <c r="E55" s="22">
        <v>0</v>
      </c>
      <c r="F55" s="22">
        <v>0</v>
      </c>
      <c r="G55" s="22">
        <f t="shared" si="2"/>
        <v>0</v>
      </c>
      <c r="H55" s="23" t="e">
        <f t="shared" si="3"/>
        <v>#DIV/0!</v>
      </c>
      <c r="I55" s="27"/>
      <c r="J55" s="27"/>
      <c r="K55" s="27"/>
      <c r="L55" s="22">
        <v>0</v>
      </c>
    </row>
    <row r="56" spans="2:12" ht="19.5" customHeight="1" thickTop="1" thickBot="1" x14ac:dyDescent="0.3">
      <c r="B56" s="15">
        <v>2</v>
      </c>
      <c r="C56" s="16" t="s">
        <v>72</v>
      </c>
      <c r="D56" s="17">
        <f>SUM(D57:D71)</f>
        <v>7785500</v>
      </c>
      <c r="E56" s="17">
        <f>SUM(E57:E71)</f>
        <v>6925000</v>
      </c>
      <c r="F56" s="18">
        <f t="shared" ref="F56" si="4">SUM(F57:F71)</f>
        <v>7660000</v>
      </c>
      <c r="G56" s="18">
        <f t="shared" si="2"/>
        <v>860500</v>
      </c>
      <c r="H56" s="19">
        <f t="shared" si="3"/>
        <v>0.12425992779783401</v>
      </c>
      <c r="I56" s="29"/>
      <c r="J56" s="29"/>
      <c r="K56" s="29"/>
      <c r="L56" s="17">
        <f>SUM(L57:L71)</f>
        <v>6925000</v>
      </c>
    </row>
    <row r="57" spans="2:12" ht="14.4" hidden="1" outlineLevel="1" thickTop="1" thickBot="1" x14ac:dyDescent="0.3">
      <c r="B57" s="20" t="s">
        <v>144</v>
      </c>
      <c r="C57" s="21" t="s">
        <v>145</v>
      </c>
      <c r="D57" s="22">
        <v>0</v>
      </c>
      <c r="E57" s="22">
        <v>0</v>
      </c>
      <c r="F57" s="22">
        <v>0</v>
      </c>
      <c r="G57" s="22">
        <f t="shared" si="2"/>
        <v>0</v>
      </c>
      <c r="H57" s="23" t="e">
        <f t="shared" si="3"/>
        <v>#DIV/0!</v>
      </c>
      <c r="I57" s="27"/>
      <c r="J57" s="27"/>
      <c r="K57" s="27"/>
      <c r="L57" s="22">
        <v>0</v>
      </c>
    </row>
    <row r="58" spans="2:12" ht="24" hidden="1" outlineLevel="1" thickTop="1" thickBot="1" x14ac:dyDescent="0.3">
      <c r="B58" s="20" t="s">
        <v>146</v>
      </c>
      <c r="C58" s="21" t="s">
        <v>147</v>
      </c>
      <c r="D58" s="22">
        <v>0</v>
      </c>
      <c r="E58" s="22">
        <v>0</v>
      </c>
      <c r="F58" s="22">
        <v>150000</v>
      </c>
      <c r="G58" s="22">
        <f t="shared" si="2"/>
        <v>0</v>
      </c>
      <c r="H58" s="23" t="e">
        <f t="shared" si="3"/>
        <v>#DIV/0!</v>
      </c>
      <c r="I58" s="27" t="s">
        <v>162</v>
      </c>
      <c r="J58" s="27"/>
      <c r="K58" s="27"/>
      <c r="L58" s="22">
        <v>0</v>
      </c>
    </row>
    <row r="59" spans="2:12" ht="14.4" outlineLevel="1" thickTop="1" thickBot="1" x14ac:dyDescent="0.3">
      <c r="B59" s="20" t="s">
        <v>73</v>
      </c>
      <c r="C59" s="21" t="s">
        <v>74</v>
      </c>
      <c r="D59" s="22">
        <v>1100000</v>
      </c>
      <c r="E59" s="22">
        <v>1100000</v>
      </c>
      <c r="F59" s="22">
        <v>1170000</v>
      </c>
      <c r="G59" s="22">
        <f t="shared" si="2"/>
        <v>0</v>
      </c>
      <c r="H59" s="23">
        <f t="shared" si="3"/>
        <v>0</v>
      </c>
      <c r="I59" s="27"/>
      <c r="J59" s="27"/>
      <c r="K59" s="27"/>
      <c r="L59" s="22">
        <v>1100000</v>
      </c>
    </row>
    <row r="60" spans="2:12" ht="14.4" hidden="1" outlineLevel="1" thickTop="1" thickBot="1" x14ac:dyDescent="0.3">
      <c r="B60" s="20" t="s">
        <v>75</v>
      </c>
      <c r="C60" s="21" t="s">
        <v>76</v>
      </c>
      <c r="D60" s="22">
        <v>0</v>
      </c>
      <c r="E60" s="22">
        <v>0</v>
      </c>
      <c r="F60" s="22">
        <v>0</v>
      </c>
      <c r="G60" s="22">
        <f t="shared" si="2"/>
        <v>0</v>
      </c>
      <c r="H60" s="23" t="e">
        <f t="shared" si="3"/>
        <v>#DIV/0!</v>
      </c>
      <c r="I60" s="27"/>
      <c r="J60" s="27"/>
      <c r="K60" s="27"/>
      <c r="L60" s="22">
        <v>0</v>
      </c>
    </row>
    <row r="61" spans="2:12" ht="14.4" outlineLevel="1" thickTop="1" thickBot="1" x14ac:dyDescent="0.3">
      <c r="B61" s="20" t="s">
        <v>77</v>
      </c>
      <c r="C61" s="21" t="s">
        <v>78</v>
      </c>
      <c r="D61" s="22">
        <v>200000</v>
      </c>
      <c r="E61" s="22">
        <v>200000</v>
      </c>
      <c r="F61" s="22">
        <v>255000</v>
      </c>
      <c r="G61" s="22">
        <f t="shared" si="2"/>
        <v>0</v>
      </c>
      <c r="H61" s="23">
        <f t="shared" si="3"/>
        <v>0</v>
      </c>
      <c r="I61" s="27"/>
      <c r="J61" s="27"/>
      <c r="K61" s="27"/>
      <c r="L61" s="22">
        <v>200000</v>
      </c>
    </row>
    <row r="62" spans="2:12" ht="24" hidden="1" outlineLevel="1" thickTop="1" thickBot="1" x14ac:dyDescent="0.3">
      <c r="B62" s="20" t="s">
        <v>79</v>
      </c>
      <c r="C62" s="21" t="s">
        <v>80</v>
      </c>
      <c r="D62" s="22">
        <v>0</v>
      </c>
      <c r="E62" s="22">
        <v>0</v>
      </c>
      <c r="F62" s="22">
        <v>0</v>
      </c>
      <c r="G62" s="22">
        <f t="shared" si="2"/>
        <v>0</v>
      </c>
      <c r="H62" s="23" t="e">
        <f t="shared" si="3"/>
        <v>#DIV/0!</v>
      </c>
      <c r="I62" s="27" t="s">
        <v>175</v>
      </c>
      <c r="J62" s="27"/>
      <c r="K62" s="27"/>
      <c r="L62" s="22">
        <v>0</v>
      </c>
    </row>
    <row r="63" spans="2:12" ht="24" hidden="1" outlineLevel="1" thickTop="1" thickBot="1" x14ac:dyDescent="0.3">
      <c r="B63" s="20" t="s">
        <v>81</v>
      </c>
      <c r="C63" s="21" t="s">
        <v>82</v>
      </c>
      <c r="D63" s="22">
        <v>0</v>
      </c>
      <c r="E63" s="22">
        <v>0</v>
      </c>
      <c r="F63" s="22">
        <v>0</v>
      </c>
      <c r="G63" s="22">
        <f t="shared" si="2"/>
        <v>0</v>
      </c>
      <c r="H63" s="23" t="e">
        <f t="shared" si="3"/>
        <v>#DIV/0!</v>
      </c>
      <c r="I63" s="27" t="s">
        <v>175</v>
      </c>
      <c r="J63" s="27"/>
      <c r="K63" s="27"/>
      <c r="L63" s="22">
        <v>0</v>
      </c>
    </row>
    <row r="64" spans="2:12" ht="14.4" outlineLevel="1" thickTop="1" thickBot="1" x14ac:dyDescent="0.3">
      <c r="B64" s="20" t="s">
        <v>83</v>
      </c>
      <c r="C64" s="21" t="s">
        <v>84</v>
      </c>
      <c r="D64" s="22">
        <v>500000</v>
      </c>
      <c r="E64" s="22">
        <v>500000</v>
      </c>
      <c r="F64" s="22">
        <v>560000</v>
      </c>
      <c r="G64" s="22">
        <f t="shared" si="2"/>
        <v>0</v>
      </c>
      <c r="H64" s="23">
        <f t="shared" si="3"/>
        <v>0</v>
      </c>
      <c r="I64" s="27"/>
      <c r="J64" s="27"/>
      <c r="K64" s="27"/>
      <c r="L64" s="22">
        <v>500000</v>
      </c>
    </row>
    <row r="65" spans="2:12" ht="81" outlineLevel="1" thickTop="1" thickBot="1" x14ac:dyDescent="0.3">
      <c r="B65" s="20" t="s">
        <v>148</v>
      </c>
      <c r="C65" s="21" t="s">
        <v>149</v>
      </c>
      <c r="D65" s="22">
        <v>200000</v>
      </c>
      <c r="E65" s="22">
        <v>125000</v>
      </c>
      <c r="F65" s="22">
        <v>125000</v>
      </c>
      <c r="G65" s="22">
        <f t="shared" si="2"/>
        <v>75000</v>
      </c>
      <c r="H65" s="23">
        <f t="shared" si="3"/>
        <v>0.60000000000000009</v>
      </c>
      <c r="I65" s="27" t="s">
        <v>203</v>
      </c>
      <c r="J65" s="27"/>
      <c r="K65" s="27"/>
      <c r="L65" s="22">
        <v>125000</v>
      </c>
    </row>
    <row r="66" spans="2:12" ht="24" outlineLevel="1" thickTop="1" thickBot="1" x14ac:dyDescent="0.3">
      <c r="B66" s="20" t="s">
        <v>85</v>
      </c>
      <c r="C66" s="21" t="s">
        <v>86</v>
      </c>
      <c r="D66" s="22">
        <v>1285500</v>
      </c>
      <c r="E66" s="22">
        <v>1500000</v>
      </c>
      <c r="F66" s="22">
        <v>1580000</v>
      </c>
      <c r="G66" s="22">
        <f t="shared" si="2"/>
        <v>-214500</v>
      </c>
      <c r="H66" s="23">
        <f t="shared" si="3"/>
        <v>-0.14300000000000002</v>
      </c>
      <c r="I66" s="27" t="s">
        <v>204</v>
      </c>
      <c r="J66" s="27"/>
      <c r="K66" s="27"/>
      <c r="L66" s="22">
        <v>1500000</v>
      </c>
    </row>
    <row r="67" spans="2:12" ht="14.4" outlineLevel="1" thickTop="1" thickBot="1" x14ac:dyDescent="0.3">
      <c r="B67" s="20" t="s">
        <v>87</v>
      </c>
      <c r="C67" s="21" t="s">
        <v>88</v>
      </c>
      <c r="D67" s="22">
        <v>1000000</v>
      </c>
      <c r="E67" s="22">
        <v>0</v>
      </c>
      <c r="F67" s="22">
        <v>0</v>
      </c>
      <c r="G67" s="22">
        <f t="shared" si="2"/>
        <v>1000000</v>
      </c>
      <c r="H67" s="23" t="e">
        <f t="shared" si="3"/>
        <v>#DIV/0!</v>
      </c>
      <c r="I67" s="27" t="s">
        <v>194</v>
      </c>
      <c r="J67" s="27"/>
      <c r="K67" s="27"/>
      <c r="L67" s="22">
        <v>0</v>
      </c>
    </row>
    <row r="68" spans="2:12" ht="14.4" outlineLevel="1" thickTop="1" thickBot="1" x14ac:dyDescent="0.3">
      <c r="B68" s="20" t="s">
        <v>89</v>
      </c>
      <c r="C68" s="21" t="s">
        <v>90</v>
      </c>
      <c r="D68" s="22">
        <v>3000000</v>
      </c>
      <c r="E68" s="22">
        <v>3000000</v>
      </c>
      <c r="F68" s="22">
        <v>3200000</v>
      </c>
      <c r="G68" s="22">
        <f t="shared" si="2"/>
        <v>0</v>
      </c>
      <c r="H68" s="23">
        <f t="shared" si="3"/>
        <v>0</v>
      </c>
      <c r="I68" s="27"/>
      <c r="J68" s="27"/>
      <c r="K68" s="27"/>
      <c r="L68" s="22">
        <v>3000000</v>
      </c>
    </row>
    <row r="69" spans="2:12" ht="24" hidden="1" outlineLevel="1" thickTop="1" thickBot="1" x14ac:dyDescent="0.3">
      <c r="B69" s="20" t="s">
        <v>150</v>
      </c>
      <c r="C69" s="21" t="s">
        <v>151</v>
      </c>
      <c r="D69" s="22">
        <v>0</v>
      </c>
      <c r="E69" s="22">
        <v>0</v>
      </c>
      <c r="F69" s="22">
        <v>0</v>
      </c>
      <c r="G69" s="22">
        <f t="shared" si="2"/>
        <v>0</v>
      </c>
      <c r="H69" s="23" t="e">
        <f t="shared" si="3"/>
        <v>#DIV/0!</v>
      </c>
      <c r="I69" s="27" t="s">
        <v>175</v>
      </c>
      <c r="J69" s="27"/>
      <c r="K69" s="27"/>
      <c r="L69" s="22">
        <v>0</v>
      </c>
    </row>
    <row r="70" spans="2:12" ht="14.4" outlineLevel="1" thickTop="1" thickBot="1" x14ac:dyDescent="0.3">
      <c r="B70" s="20" t="s">
        <v>91</v>
      </c>
      <c r="C70" s="21" t="s">
        <v>92</v>
      </c>
      <c r="D70" s="22">
        <v>100000</v>
      </c>
      <c r="E70" s="22">
        <v>100000</v>
      </c>
      <c r="F70" s="22">
        <v>180000</v>
      </c>
      <c r="G70" s="22">
        <f t="shared" si="2"/>
        <v>0</v>
      </c>
      <c r="H70" s="23">
        <f t="shared" si="3"/>
        <v>0</v>
      </c>
      <c r="I70" s="27"/>
      <c r="J70" s="27"/>
      <c r="K70" s="27"/>
      <c r="L70" s="22">
        <v>100000</v>
      </c>
    </row>
    <row r="71" spans="2:12" ht="14.4" outlineLevel="1" thickTop="1" thickBot="1" x14ac:dyDescent="0.3">
      <c r="B71" s="20" t="s">
        <v>93</v>
      </c>
      <c r="C71" s="21" t="s">
        <v>94</v>
      </c>
      <c r="D71" s="22">
        <v>400000</v>
      </c>
      <c r="E71" s="22">
        <v>400000</v>
      </c>
      <c r="F71" s="22">
        <v>440000</v>
      </c>
      <c r="G71" s="22">
        <f t="shared" si="2"/>
        <v>0</v>
      </c>
      <c r="H71" s="23">
        <f t="shared" si="3"/>
        <v>0</v>
      </c>
      <c r="I71" s="27"/>
      <c r="J71" s="27"/>
      <c r="K71" s="27"/>
      <c r="L71" s="22">
        <v>400000</v>
      </c>
    </row>
    <row r="72" spans="2:12" ht="19.5" customHeight="1" thickTop="1" thickBot="1" x14ac:dyDescent="0.3">
      <c r="B72" s="15" t="s">
        <v>95</v>
      </c>
      <c r="C72" s="16" t="s">
        <v>96</v>
      </c>
      <c r="D72" s="17">
        <f>SUM(D73:D78)</f>
        <v>38171000</v>
      </c>
      <c r="E72" s="17">
        <f>SUM(E73:E78)</f>
        <v>511346649</v>
      </c>
      <c r="F72" s="18">
        <f>SUM(F73:F78)</f>
        <v>50055360.519999996</v>
      </c>
      <c r="G72" s="18">
        <f t="shared" ref="G72:G89" si="5">+D72-E72</f>
        <v>-473175649</v>
      </c>
      <c r="H72" s="19">
        <f t="shared" ref="H72:H89" si="6">+D72/E72-1</f>
        <v>-0.92535200910253745</v>
      </c>
      <c r="I72" s="29"/>
      <c r="J72" s="29"/>
      <c r="K72" s="29"/>
      <c r="L72" s="17">
        <f>SUM(L73:L78)</f>
        <v>510946649</v>
      </c>
    </row>
    <row r="73" spans="2:12" ht="14.4" hidden="1" outlineLevel="1" thickTop="1" thickBot="1" x14ac:dyDescent="0.3">
      <c r="B73" s="20" t="s">
        <v>152</v>
      </c>
      <c r="C73" s="21" t="s">
        <v>153</v>
      </c>
      <c r="D73" s="22">
        <v>0</v>
      </c>
      <c r="E73" s="22">
        <v>0</v>
      </c>
      <c r="F73" s="22">
        <v>0</v>
      </c>
      <c r="G73" s="22">
        <f t="shared" si="5"/>
        <v>0</v>
      </c>
      <c r="H73" s="23" t="e">
        <f t="shared" si="6"/>
        <v>#DIV/0!</v>
      </c>
      <c r="I73" s="27"/>
      <c r="J73" s="27"/>
      <c r="K73" s="27"/>
      <c r="L73" s="22">
        <v>0</v>
      </c>
    </row>
    <row r="74" spans="2:12" ht="24" hidden="1" outlineLevel="1" thickTop="1" thickBot="1" x14ac:dyDescent="0.3">
      <c r="B74" s="20" t="s">
        <v>154</v>
      </c>
      <c r="C74" s="21" t="s">
        <v>155</v>
      </c>
      <c r="D74" s="22">
        <v>0</v>
      </c>
      <c r="E74" s="22">
        <v>0</v>
      </c>
      <c r="F74" s="22">
        <v>129500</v>
      </c>
      <c r="G74" s="22">
        <f t="shared" si="5"/>
        <v>0</v>
      </c>
      <c r="H74" s="23" t="e">
        <f t="shared" si="6"/>
        <v>#DIV/0!</v>
      </c>
      <c r="I74" s="27" t="s">
        <v>162</v>
      </c>
      <c r="J74" s="27"/>
      <c r="K74" s="27"/>
      <c r="L74" s="22">
        <v>0</v>
      </c>
    </row>
    <row r="75" spans="2:12" ht="24" hidden="1" outlineLevel="1" thickTop="1" thickBot="1" x14ac:dyDescent="0.3">
      <c r="B75" s="20" t="s">
        <v>97</v>
      </c>
      <c r="C75" s="21" t="s">
        <v>98</v>
      </c>
      <c r="D75" s="22">
        <v>0</v>
      </c>
      <c r="E75" s="22">
        <v>0</v>
      </c>
      <c r="F75" s="22">
        <v>187000</v>
      </c>
      <c r="G75" s="22">
        <f t="shared" si="5"/>
        <v>0</v>
      </c>
      <c r="H75" s="23" t="e">
        <f t="shared" si="6"/>
        <v>#DIV/0!</v>
      </c>
      <c r="I75" s="27" t="s">
        <v>162</v>
      </c>
      <c r="J75" s="27"/>
      <c r="K75" s="27"/>
      <c r="L75" s="22">
        <v>0</v>
      </c>
    </row>
    <row r="76" spans="2:12" ht="92.4" outlineLevel="1" thickTop="1" thickBot="1" x14ac:dyDescent="0.3">
      <c r="B76" s="20" t="s">
        <v>165</v>
      </c>
      <c r="C76" s="21" t="s">
        <v>166</v>
      </c>
      <c r="D76" s="22">
        <v>1400000</v>
      </c>
      <c r="E76" s="22">
        <v>1586500</v>
      </c>
      <c r="F76" s="22"/>
      <c r="G76" s="22">
        <f t="shared" ref="G76:G77" si="7">+D76-E76</f>
        <v>-186500</v>
      </c>
      <c r="H76" s="23">
        <v>1</v>
      </c>
      <c r="I76" s="27" t="s">
        <v>195</v>
      </c>
      <c r="J76" s="27"/>
      <c r="K76" s="27"/>
      <c r="L76" s="22">
        <v>1186500</v>
      </c>
    </row>
    <row r="77" spans="2:12" ht="55.8" customHeight="1" outlineLevel="1" thickTop="1" thickBot="1" x14ac:dyDescent="0.3">
      <c r="B77" s="20" t="s">
        <v>183</v>
      </c>
      <c r="C77" s="21" t="s">
        <v>184</v>
      </c>
      <c r="D77" s="22">
        <v>1700000</v>
      </c>
      <c r="E77" s="22">
        <v>0</v>
      </c>
      <c r="F77" s="22"/>
      <c r="G77" s="22">
        <f t="shared" si="7"/>
        <v>1700000</v>
      </c>
      <c r="H77" s="23">
        <v>1</v>
      </c>
      <c r="I77" s="27" t="s">
        <v>196</v>
      </c>
      <c r="J77" s="27"/>
      <c r="K77" s="27"/>
      <c r="L77" s="22"/>
    </row>
    <row r="78" spans="2:12" ht="24" outlineLevel="1" thickTop="1" thickBot="1" x14ac:dyDescent="0.3">
      <c r="B78" s="20" t="s">
        <v>99</v>
      </c>
      <c r="C78" s="21" t="s">
        <v>100</v>
      </c>
      <c r="D78" s="22">
        <v>35071000</v>
      </c>
      <c r="E78" s="22">
        <v>509760149</v>
      </c>
      <c r="F78" s="22">
        <v>49738860.519999996</v>
      </c>
      <c r="G78" s="22">
        <f t="shared" si="5"/>
        <v>-474689149</v>
      </c>
      <c r="H78" s="23">
        <f t="shared" si="6"/>
        <v>-0.93120097742281538</v>
      </c>
      <c r="I78" s="27" t="s">
        <v>205</v>
      </c>
      <c r="J78" s="27"/>
      <c r="K78" s="27"/>
      <c r="L78" s="22">
        <v>509760149</v>
      </c>
    </row>
    <row r="79" spans="2:12" ht="19.5" customHeight="1" thickTop="1" thickBot="1" x14ac:dyDescent="0.3">
      <c r="B79" s="15">
        <v>6</v>
      </c>
      <c r="C79" s="16" t="s">
        <v>101</v>
      </c>
      <c r="D79" s="17">
        <f>SUM(D80:D86)</f>
        <v>132300000</v>
      </c>
      <c r="E79" s="17">
        <f>SUM(E80:E86)</f>
        <v>142700000</v>
      </c>
      <c r="F79" s="18">
        <f t="shared" ref="F79" si="8">SUM(F80:F86)</f>
        <v>140742424</v>
      </c>
      <c r="G79" s="18">
        <f t="shared" si="5"/>
        <v>-10400000</v>
      </c>
      <c r="H79" s="19">
        <f t="shared" si="6"/>
        <v>-7.2880168185003535E-2</v>
      </c>
      <c r="I79" s="29"/>
      <c r="J79" s="29"/>
      <c r="K79" s="29"/>
      <c r="L79" s="17">
        <f>SUM(L80:L86)</f>
        <v>141300000</v>
      </c>
    </row>
    <row r="80" spans="2:12" ht="24" outlineLevel="1" thickTop="1" thickBot="1" x14ac:dyDescent="0.3">
      <c r="B80" s="20" t="s">
        <v>102</v>
      </c>
      <c r="C80" s="21" t="s">
        <v>103</v>
      </c>
      <c r="D80" s="22">
        <v>10000000</v>
      </c>
      <c r="E80" s="22">
        <v>8000000</v>
      </c>
      <c r="F80" s="22">
        <v>0</v>
      </c>
      <c r="G80" s="22">
        <f t="shared" si="5"/>
        <v>2000000</v>
      </c>
      <c r="H80" s="23">
        <f>+D80/E80-1</f>
        <v>0.25</v>
      </c>
      <c r="I80" s="27" t="s">
        <v>176</v>
      </c>
      <c r="J80" s="27"/>
      <c r="K80" s="27"/>
      <c r="L80" s="22">
        <v>4000000</v>
      </c>
    </row>
    <row r="81" spans="2:12" ht="14.4" outlineLevel="1" thickTop="1" thickBot="1" x14ac:dyDescent="0.3">
      <c r="B81" s="20" t="s">
        <v>104</v>
      </c>
      <c r="C81" s="21" t="s">
        <v>105</v>
      </c>
      <c r="D81" s="22">
        <v>1000000</v>
      </c>
      <c r="E81" s="22">
        <v>1000000</v>
      </c>
      <c r="F81" s="22">
        <v>2200000</v>
      </c>
      <c r="G81" s="22">
        <f t="shared" si="5"/>
        <v>0</v>
      </c>
      <c r="H81" s="23">
        <f>+D81/E81-1</f>
        <v>0</v>
      </c>
      <c r="I81" s="27"/>
      <c r="J81" s="27"/>
      <c r="K81" s="27"/>
      <c r="L81" s="22">
        <v>1000000</v>
      </c>
    </row>
    <row r="82" spans="2:12" ht="14.4" outlineLevel="1" thickTop="1" thickBot="1" x14ac:dyDescent="0.3">
      <c r="B82" s="20" t="s">
        <v>167</v>
      </c>
      <c r="C82" s="21" t="s">
        <v>168</v>
      </c>
      <c r="D82" s="22">
        <v>1050000</v>
      </c>
      <c r="E82" s="22">
        <v>1050000</v>
      </c>
      <c r="F82" s="22"/>
      <c r="G82" s="22">
        <f t="shared" ref="G82" si="9">+D82-E82</f>
        <v>0</v>
      </c>
      <c r="H82" s="23">
        <f>+D82/E82-1</f>
        <v>0</v>
      </c>
      <c r="I82" s="27"/>
      <c r="J82" s="27"/>
      <c r="K82" s="27"/>
      <c r="L82" s="22">
        <v>1050000</v>
      </c>
    </row>
    <row r="83" spans="2:12" ht="24" outlineLevel="1" thickTop="1" thickBot="1" x14ac:dyDescent="0.3">
      <c r="B83" s="20" t="s">
        <v>106</v>
      </c>
      <c r="C83" s="21" t="s">
        <v>107</v>
      </c>
      <c r="D83" s="22">
        <v>60000000</v>
      </c>
      <c r="E83" s="22">
        <v>75000000</v>
      </c>
      <c r="F83" s="22">
        <v>80000000</v>
      </c>
      <c r="G83" s="22">
        <f t="shared" si="5"/>
        <v>-15000000</v>
      </c>
      <c r="H83" s="23">
        <f t="shared" si="6"/>
        <v>-0.19999999999999996</v>
      </c>
      <c r="I83" s="27" t="s">
        <v>197</v>
      </c>
      <c r="J83" s="27"/>
      <c r="K83" s="27"/>
      <c r="L83" s="22">
        <v>75000000</v>
      </c>
    </row>
    <row r="84" spans="2:12" ht="14.4" outlineLevel="1" thickTop="1" thickBot="1" x14ac:dyDescent="0.3">
      <c r="B84" s="20" t="s">
        <v>108</v>
      </c>
      <c r="C84" s="21" t="s">
        <v>109</v>
      </c>
      <c r="D84" s="22">
        <v>30000000</v>
      </c>
      <c r="E84" s="22">
        <v>30000000</v>
      </c>
      <c r="F84" s="22">
        <v>30000000</v>
      </c>
      <c r="G84" s="22">
        <f t="shared" si="5"/>
        <v>0</v>
      </c>
      <c r="H84" s="23">
        <f t="shared" si="6"/>
        <v>0</v>
      </c>
      <c r="I84" s="27"/>
      <c r="J84" s="27"/>
      <c r="K84" s="27"/>
      <c r="L84" s="22">
        <v>30000000</v>
      </c>
    </row>
    <row r="85" spans="2:12" ht="14.4" outlineLevel="1" thickTop="1" thickBot="1" x14ac:dyDescent="0.3">
      <c r="B85" s="20" t="s">
        <v>156</v>
      </c>
      <c r="C85" s="21" t="s">
        <v>157</v>
      </c>
      <c r="D85" s="22">
        <v>15000000</v>
      </c>
      <c r="E85" s="22">
        <v>15000000</v>
      </c>
      <c r="F85" s="22">
        <v>15000000</v>
      </c>
      <c r="G85" s="22">
        <f t="shared" si="5"/>
        <v>0</v>
      </c>
      <c r="H85" s="23">
        <f t="shared" si="6"/>
        <v>0</v>
      </c>
      <c r="I85" s="27"/>
      <c r="J85" s="27"/>
      <c r="K85" s="27"/>
      <c r="L85" s="22">
        <v>15000000</v>
      </c>
    </row>
    <row r="86" spans="2:12" ht="14.4" outlineLevel="1" thickTop="1" thickBot="1" x14ac:dyDescent="0.3">
      <c r="B86" s="20" t="s">
        <v>158</v>
      </c>
      <c r="C86" s="21" t="s">
        <v>159</v>
      </c>
      <c r="D86" s="22">
        <v>15250000</v>
      </c>
      <c r="E86" s="22">
        <v>12650000</v>
      </c>
      <c r="F86" s="22">
        <v>13542424</v>
      </c>
      <c r="G86" s="22">
        <f t="shared" si="5"/>
        <v>2600000</v>
      </c>
      <c r="H86" s="23">
        <f t="shared" si="6"/>
        <v>0.20553359683794459</v>
      </c>
      <c r="I86" s="27" t="s">
        <v>198</v>
      </c>
      <c r="J86" s="27"/>
      <c r="K86" s="27"/>
      <c r="L86" s="22">
        <v>15250000</v>
      </c>
    </row>
    <row r="87" spans="2:12" ht="21" customHeight="1" thickTop="1" thickBot="1" x14ac:dyDescent="0.3">
      <c r="B87" s="15" t="s">
        <v>160</v>
      </c>
      <c r="C87" s="16" t="s">
        <v>118</v>
      </c>
      <c r="D87" s="17">
        <f>+D88</f>
        <v>0</v>
      </c>
      <c r="E87" s="17">
        <f>+E88</f>
        <v>0</v>
      </c>
      <c r="F87" s="18">
        <f>+F88</f>
        <v>105321363.36</v>
      </c>
      <c r="G87" s="18">
        <f t="shared" si="5"/>
        <v>0</v>
      </c>
      <c r="H87" s="19" t="e">
        <f t="shared" si="6"/>
        <v>#DIV/0!</v>
      </c>
      <c r="I87" s="29"/>
      <c r="J87" s="29"/>
      <c r="K87" s="29"/>
      <c r="L87" s="17">
        <f>+L88</f>
        <v>0</v>
      </c>
    </row>
    <row r="88" spans="2:12" ht="14.4" outlineLevel="1" thickTop="1" thickBot="1" x14ac:dyDescent="0.3">
      <c r="B88" s="20" t="s">
        <v>119</v>
      </c>
      <c r="C88" s="21" t="s">
        <v>120</v>
      </c>
      <c r="D88" s="22">
        <v>0</v>
      </c>
      <c r="E88" s="22">
        <v>0</v>
      </c>
      <c r="F88" s="22">
        <v>105321363.36</v>
      </c>
      <c r="G88" s="22">
        <f t="shared" si="5"/>
        <v>0</v>
      </c>
      <c r="H88" s="23" t="e">
        <f t="shared" si="6"/>
        <v>#DIV/0!</v>
      </c>
      <c r="I88" s="27"/>
      <c r="J88" s="27"/>
      <c r="K88" s="27"/>
      <c r="L88" s="22">
        <v>0</v>
      </c>
    </row>
    <row r="89" spans="2:12" ht="14.4" thickTop="1" thickBot="1" x14ac:dyDescent="0.3">
      <c r="B89" s="15"/>
      <c r="C89" s="16" t="s">
        <v>110</v>
      </c>
      <c r="D89" s="17">
        <f>+D6+D24+D56+D72+D79+D87</f>
        <v>5961680712.8599997</v>
      </c>
      <c r="E89" s="17">
        <f>+E6+E24+E56+E72+E79+E87</f>
        <v>6233043189.9799986</v>
      </c>
      <c r="F89" s="18">
        <f>+F6+F24+F56+F72+F79+F87</f>
        <v>5778963922.3099995</v>
      </c>
      <c r="G89" s="18">
        <f t="shared" si="5"/>
        <v>-271362477.11999893</v>
      </c>
      <c r="H89" s="19">
        <f t="shared" si="6"/>
        <v>-4.3536113716688307E-2</v>
      </c>
      <c r="I89" s="29"/>
      <c r="J89" s="31"/>
      <c r="K89" s="31"/>
      <c r="L89" s="17">
        <f>+L6+L24+L56+L72+L79+L87</f>
        <v>6233043189.9699993</v>
      </c>
    </row>
    <row r="90" spans="2:12" ht="13.8" thickTop="1" x14ac:dyDescent="0.25"/>
    <row r="91" spans="2:12" x14ac:dyDescent="0.25">
      <c r="C91" s="14"/>
      <c r="D91" s="9"/>
      <c r="E91" s="9"/>
      <c r="F91" s="9"/>
      <c r="G91" s="9"/>
      <c r="H91" s="10"/>
      <c r="I91" s="10"/>
      <c r="J91" s="10"/>
      <c r="K91" s="10"/>
      <c r="L91" s="10"/>
    </row>
    <row r="92" spans="2:12" x14ac:dyDescent="0.25">
      <c r="C92" s="26"/>
      <c r="D92" s="11"/>
      <c r="E92" s="11"/>
      <c r="F92" s="11"/>
      <c r="G92" s="11"/>
      <c r="H92" s="12"/>
      <c r="I92" s="12"/>
      <c r="J92" s="12"/>
      <c r="K92" s="12"/>
      <c r="L92" s="12"/>
    </row>
    <row r="94" spans="2:12" x14ac:dyDescent="0.25">
      <c r="D94" s="11"/>
      <c r="E94" s="11"/>
      <c r="F94" s="11"/>
      <c r="G94" s="11"/>
    </row>
    <row r="96" spans="2:12" x14ac:dyDescent="0.25">
      <c r="D96" s="11"/>
      <c r="E96" s="11"/>
      <c r="F96" s="11"/>
      <c r="G96" s="11"/>
      <c r="H96" s="12"/>
      <c r="I96" s="12"/>
      <c r="J96" s="12"/>
      <c r="K96" s="12"/>
      <c r="L96" s="12"/>
    </row>
    <row r="98" spans="4:12" x14ac:dyDescent="0.25">
      <c r="H98" s="13"/>
      <c r="I98" s="13"/>
      <c r="J98" s="13"/>
      <c r="K98" s="13"/>
      <c r="L98" s="13"/>
    </row>
    <row r="99" spans="4:12" x14ac:dyDescent="0.25">
      <c r="D99" s="9"/>
      <c r="E99" s="9"/>
      <c r="F99" s="9"/>
      <c r="G99" s="9"/>
      <c r="H99" s="10"/>
      <c r="I99" s="10"/>
      <c r="J99" s="10"/>
      <c r="K99" s="10"/>
      <c r="L99" s="10"/>
    </row>
  </sheetData>
  <mergeCells count="2">
    <mergeCell ref="B2:H2"/>
    <mergeCell ref="B3:H3"/>
  </mergeCells>
  <dataValidations count="2">
    <dataValidation allowBlank="1" showInputMessage="1" showErrorMessage="1" error="El documento tiene habilitado la columna &quot;I&quot; para que pueda agregar las observaciones. Gracias" prompt="El documento tiene habilitado la columna &quot;I&quot; para que pueda agregar las observaciones. Gracias" sqref="B2:H2" xr:uid="{AC57008B-FEBC-4CBF-809A-7ACA7F68591E}"/>
    <dataValidation allowBlank="1" showInputMessage="1" showErrorMessage="1" error="El documento tiene habilitado la columna &quot;I&quot; para que pueda agregar las observaciones. Gracias" sqref="I43:K44" xr:uid="{D891E737-AE5D-40D5-BB3C-B95A7CC10244}"/>
  </dataValidations>
  <pageMargins left="0.7" right="0.7" top="0.75" bottom="0.75" header="0.3" footer="0.3"/>
  <pageSetup orientation="portrait" r:id="rId1"/>
  <headerFooter>
    <oddFooter>&amp;C&amp;1#&amp;"Calibri"&amp;10&amp;K000000Uso Interno</oddFooter>
  </headerFooter>
  <ignoredErrors>
    <ignoredError sqref="B6 B72 B87" numberStoredAsText="1"/>
    <ignoredError sqref="B25" twoDigitTextYear="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A1F83956CD40E44FA7C3C72C7933C58C" ma:contentTypeVersion="0" ma:contentTypeDescription="Crear nuevo documento." ma:contentTypeScope="" ma:versionID="0f64ae71578cea875b30137a9ada62f1">
  <xsd:schema xmlns:xsd="http://www.w3.org/2001/XMLSchema" xmlns:xs="http://www.w3.org/2001/XMLSchema" xmlns:p="http://schemas.microsoft.com/office/2006/metadata/properties" targetNamespace="http://schemas.microsoft.com/office/2006/metadata/properties" ma:root="true" ma:fieldsID="26ff3a126252e742cc2543983a566b0e">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C1F0B8C-A86D-4D26-97A9-D50C6A00BB76}"/>
</file>

<file path=customXml/itemProps2.xml><?xml version="1.0" encoding="utf-8"?>
<ds:datastoreItem xmlns:ds="http://schemas.openxmlformats.org/officeDocument/2006/customXml" ds:itemID="{7D5A807E-1BB9-45D1-8E9C-6A678D268514}">
  <ds:schemaRefs>
    <ds:schemaRef ds:uri="http://schemas.microsoft.com/sharepoint/v3/contenttype/forms"/>
  </ds:schemaRefs>
</ds:datastoreItem>
</file>

<file path=customXml/itemProps3.xml><?xml version="1.0" encoding="utf-8"?>
<ds:datastoreItem xmlns:ds="http://schemas.openxmlformats.org/officeDocument/2006/customXml" ds:itemID="{8F6FDBE6-BC50-4CF5-A5E6-D2F5811F90E8}">
  <ds:schemaRefs>
    <ds:schemaRef ds:uri="http://schemas.openxmlformats.org/package/2006/metadata/core-properties"/>
    <ds:schemaRef ds:uri="7a4a2900-04ac-403c-b2b9-910d671bb3c6"/>
    <ds:schemaRef ds:uri="http://purl.org/dc/terms/"/>
    <ds:schemaRef ds:uri="http://www.w3.org/XML/1998/namespace"/>
    <ds:schemaRef ds:uri="http://schemas.microsoft.com/office/2006/metadata/properties"/>
    <ds:schemaRef ds:uri="http://schemas.microsoft.com/office/2006/documentManagement/types"/>
    <ds:schemaRef ds:uri="http://purl.org/dc/elements/1.1/"/>
    <ds:schemaRef ds:uri="http://schemas.microsoft.com/office/infopath/2007/PartnerControl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Sugeval</vt:lpstr>
    </vt:vector>
  </TitlesOfParts>
  <Company>Banco Central de Costa Rica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FERNANDEZ VARGAS VALERIA</dc:creator>
  <cp:lastModifiedBy>TENORIO SOTO KIABETH AILYN</cp:lastModifiedBy>
  <dcterms:created xsi:type="dcterms:W3CDTF">2020-07-21T18:06:29Z</dcterms:created>
  <dcterms:modified xsi:type="dcterms:W3CDTF">2023-09-19T16:13:00Z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0x010100A1F83956CD40E44FA7C3C72C7933C58C</vt:lpwstr>
  </property>
  <property fmtid="{D5CDD505-2E9C-101B-9397-08002B2CF9AE}" pid="3" name="MSIP_Label_b8b4be34-365a-4a68-b9fb-75c1b6874315_Enabled">
    <vt:lpwstr>true</vt:lpwstr>
  </property>
  <property fmtid="{D5CDD505-2E9C-101B-9397-08002B2CF9AE}" pid="4" name="MSIP_Label_b8b4be34-365a-4a68-b9fb-75c1b6874315_SetDate">
    <vt:lpwstr>2023-09-19T16:05:06Z</vt:lpwstr>
  </property>
  <property fmtid="{D5CDD505-2E9C-101B-9397-08002B2CF9AE}" pid="5" name="MSIP_Label_b8b4be34-365a-4a68-b9fb-75c1b6874315_Method">
    <vt:lpwstr>Standard</vt:lpwstr>
  </property>
  <property fmtid="{D5CDD505-2E9C-101B-9397-08002B2CF9AE}" pid="6" name="MSIP_Label_b8b4be34-365a-4a68-b9fb-75c1b6874315_Name">
    <vt:lpwstr>b8b4be34-365a-4a68-b9fb-75c1b6874315</vt:lpwstr>
  </property>
  <property fmtid="{D5CDD505-2E9C-101B-9397-08002B2CF9AE}" pid="7" name="MSIP_Label_b8b4be34-365a-4a68-b9fb-75c1b6874315_SiteId">
    <vt:lpwstr>618d0a45-25a6-4618-9f80-8f70a435ee52</vt:lpwstr>
  </property>
  <property fmtid="{D5CDD505-2E9C-101B-9397-08002B2CF9AE}" pid="8" name="MSIP_Label_b8b4be34-365a-4a68-b9fb-75c1b6874315_ActionId">
    <vt:lpwstr>7b8ec002-f8dd-4402-bba8-0000795e03bb</vt:lpwstr>
  </property>
  <property fmtid="{D5CDD505-2E9C-101B-9397-08002B2CF9AE}" pid="9" name="MSIP_Label_b8b4be34-365a-4a68-b9fb-75c1b6874315_ContentBits">
    <vt:lpwstr>2</vt:lpwstr>
  </property>
  <property fmtid="{D5CDD505-2E9C-101B-9397-08002B2CF9AE}" pid="10" name="Order">
    <vt:r8>1237600</vt:r8>
  </property>
  <property fmtid="{D5CDD505-2E9C-101B-9397-08002B2CF9AE}" pid="11" name="xd_Signature">
    <vt:bool>false</vt:bool>
  </property>
  <property fmtid="{D5CDD505-2E9C-101B-9397-08002B2CF9AE}" pid="12" name="xd_ProgID">
    <vt:lpwstr/>
  </property>
  <property fmtid="{D5CDD505-2E9C-101B-9397-08002B2CF9AE}" pid="13" name="DocumentSetDescription">
    <vt:lpwstr/>
  </property>
  <property fmtid="{D5CDD505-2E9C-101B-9397-08002B2CF9AE}" pid="14" name="TriggerFlowInfo">
    <vt:lpwstr/>
  </property>
  <property fmtid="{D5CDD505-2E9C-101B-9397-08002B2CF9AE}" pid="15" name="_SourceUrl">
    <vt:lpwstr/>
  </property>
  <property fmtid="{D5CDD505-2E9C-101B-9397-08002B2CF9AE}" pid="16" name="_SharedFileIndex">
    <vt:lpwstr/>
  </property>
  <property fmtid="{D5CDD505-2E9C-101B-9397-08002B2CF9AE}" pid="17" name="ComplianceAssetId">
    <vt:lpwstr/>
  </property>
  <property fmtid="{D5CDD505-2E9C-101B-9397-08002B2CF9AE}" pid="18" name="TemplateUrl">
    <vt:lpwstr/>
  </property>
  <property fmtid="{D5CDD505-2E9C-101B-9397-08002B2CF9AE}" pid="19" name="_ExtendedDescription">
    <vt:lpwstr/>
  </property>
</Properties>
</file>