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Regulados\"/>
    </mc:Choice>
  </mc:AlternateContent>
  <xr:revisionPtr revIDLastSave="0" documentId="13_ncr:1_{2D2A23B4-3CA9-4CC2-AA88-6A168AAA36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culadora" sheetId="1" r:id="rId1"/>
    <sheet name="Datos históricos" sheetId="23" r:id="rId2"/>
    <sheet name="TipoCambio" sheetId="2" state="hidden" r:id="rId3"/>
    <sheet name="Ingresos" sheetId="3" state="hidden" r:id="rId4"/>
    <sheet name="emadastrarc" sheetId="4" state="hidden" r:id="rId5"/>
    <sheet name="autopistadelsol" sheetId="5" state="hidden" r:id="rId6"/>
    <sheet name="emcnfl" sheetId="6" state="hidden" r:id="rId7"/>
    <sheet name="cbanx" sheetId="7" state="hidden" r:id="rId8"/>
    <sheet name="coimp" sheetId="8" state="hidden" r:id="rId9"/>
    <sheet name="ftffcb" sheetId="9" state="hidden" r:id="rId10"/>
    <sheet name="emfidhumboldt" sheetId="10" state="hidden" r:id="rId11"/>
    <sheet name="emfidega" sheetId="11" state="hidden" r:id="rId12"/>
    <sheet name="fidesantiago" sheetId="12" state="hidden" r:id="rId13"/>
    <sheet name="fidsantiago2016" sheetId="13" state="hidden" r:id="rId14"/>
    <sheet name="flori" sheetId="14" state="hidden" r:id="rId15"/>
    <sheet name="gfimprosa" sheetId="15" state="hidden" r:id="rId16"/>
    <sheet name="incem" sheetId="16" state="hidden" r:id="rId17"/>
    <sheet name="ice" sheetId="17" state="hidden" r:id="rId18"/>
    <sheet name="nacio" sheetId="18" state="hidden" r:id="rId19"/>
    <sheet name="emmunisj" sheetId="19" state="hidden" r:id="rId20"/>
    <sheet name="recop" sheetId="20" state="hidden" r:id="rId21"/>
  </sheets>
  <externalReferences>
    <externalReference r:id="rId22"/>
  </externalReferences>
  <definedNames>
    <definedName name="PROMEDIO">[1]marzo!#REF!</definedName>
    <definedName name="TITULO">[1]marzo!#REF!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M13" i="23" l="1"/>
  <c r="L13" i="23"/>
  <c r="D22" i="1" l="1"/>
  <c r="C11" i="1" l="1"/>
  <c r="E20" i="1" l="1"/>
  <c r="C12" i="1" l="1"/>
  <c r="C13" i="1" s="1"/>
  <c r="E17" i="1" l="1"/>
  <c r="E21" i="1"/>
  <c r="E22" i="1" l="1"/>
  <c r="F17" i="1" l="1"/>
  <c r="F18" i="1"/>
  <c r="G18" i="1" s="1"/>
  <c r="H18" i="1" s="1"/>
  <c r="F20" i="1"/>
  <c r="G20" i="1" s="1"/>
  <c r="H20" i="1" s="1"/>
  <c r="F21" i="1"/>
  <c r="G21" i="1" s="1"/>
  <c r="H21" i="1" s="1"/>
  <c r="G17" i="1"/>
  <c r="H17" i="1" s="1"/>
  <c r="F22" i="1" l="1"/>
  <c r="G22" i="1"/>
  <c r="H22" i="1" s="1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26" i="19"/>
  <c r="F25" i="19"/>
  <c r="F24" i="19"/>
  <c r="F23" i="19"/>
  <c r="F22" i="19"/>
  <c r="F21" i="19"/>
  <c r="F20" i="19"/>
  <c r="F19" i="19"/>
  <c r="F18" i="19"/>
  <c r="F17" i="19"/>
  <c r="F16" i="19"/>
  <c r="F15" i="19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6" i="16"/>
  <c r="F25" i="16"/>
  <c r="F24" i="16"/>
  <c r="F23" i="16"/>
  <c r="F22" i="16"/>
  <c r="F21" i="16"/>
  <c r="F20" i="16"/>
  <c r="F19" i="16"/>
  <c r="F18" i="16"/>
  <c r="F17" i="16"/>
  <c r="F16" i="16"/>
  <c r="F15" i="16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26" i="11"/>
  <c r="F25" i="11"/>
  <c r="F24" i="11"/>
  <c r="F23" i="11"/>
  <c r="F22" i="11"/>
  <c r="F21" i="11"/>
  <c r="F20" i="11"/>
  <c r="F19" i="11"/>
  <c r="F18" i="11"/>
  <c r="F17" i="11"/>
  <c r="F16" i="11"/>
  <c r="F15" i="11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4" i="9"/>
  <c r="F23" i="9"/>
  <c r="F22" i="9"/>
  <c r="F21" i="9"/>
  <c r="F20" i="9"/>
  <c r="F19" i="9"/>
  <c r="F18" i="9"/>
  <c r="F17" i="9"/>
  <c r="F16" i="9"/>
  <c r="F15" i="9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26" i="7"/>
  <c r="F25" i="7"/>
  <c r="F24" i="7"/>
  <c r="F23" i="7"/>
  <c r="F22" i="7"/>
  <c r="F21" i="7"/>
  <c r="F20" i="7"/>
  <c r="F19" i="7"/>
  <c r="F18" i="7"/>
  <c r="F17" i="7"/>
  <c r="F16" i="7"/>
  <c r="F15" i="7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26" i="5"/>
  <c r="F25" i="5"/>
  <c r="F24" i="5"/>
  <c r="F23" i="5"/>
  <c r="F22" i="5"/>
  <c r="F21" i="5"/>
  <c r="F20" i="5"/>
  <c r="F19" i="5"/>
  <c r="F18" i="5"/>
  <c r="F17" i="5"/>
  <c r="F16" i="5"/>
  <c r="F15" i="5"/>
  <c r="H15" i="5" s="1"/>
  <c r="F26" i="4"/>
  <c r="F25" i="4"/>
  <c r="F24" i="4"/>
  <c r="F23" i="4"/>
  <c r="F22" i="4"/>
  <c r="F21" i="4"/>
  <c r="F20" i="4"/>
  <c r="F19" i="4"/>
  <c r="F18" i="4"/>
  <c r="F17" i="4"/>
  <c r="F16" i="4"/>
  <c r="F15" i="4"/>
  <c r="B161" i="3"/>
  <c r="B157" i="3"/>
  <c r="B153" i="3"/>
  <c r="B149" i="3"/>
  <c r="B145" i="3"/>
  <c r="B141" i="3"/>
  <c r="B137" i="3"/>
  <c r="B133" i="3"/>
  <c r="B129" i="3"/>
  <c r="B125" i="3"/>
  <c r="B121" i="3"/>
  <c r="B117" i="3"/>
  <c r="B113" i="3"/>
  <c r="B109" i="3"/>
  <c r="B105" i="3"/>
  <c r="B101" i="3"/>
  <c r="B97" i="3"/>
  <c r="B93" i="3"/>
  <c r="B89" i="3"/>
  <c r="B85" i="3"/>
  <c r="B81" i="3"/>
  <c r="B77" i="3"/>
  <c r="B73" i="3"/>
  <c r="B69" i="3"/>
  <c r="B65" i="3"/>
  <c r="B61" i="3"/>
  <c r="B57" i="3"/>
  <c r="B53" i="3"/>
  <c r="B49" i="3"/>
  <c r="B45" i="3"/>
  <c r="B41" i="3"/>
  <c r="B37" i="3"/>
  <c r="B33" i="3"/>
  <c r="B29" i="3"/>
  <c r="B25" i="3"/>
  <c r="B21" i="3"/>
  <c r="B17" i="3"/>
</calcChain>
</file>

<file path=xl/sharedStrings.xml><?xml version="1.0" encoding="utf-8"?>
<sst xmlns="http://schemas.openxmlformats.org/spreadsheetml/2006/main" count="2982" uniqueCount="383">
  <si>
    <t>Total</t>
  </si>
  <si>
    <t>Entidad</t>
  </si>
  <si>
    <t>Porcentaje de participación</t>
  </si>
  <si>
    <t>AD ASTRA ROCKET COMPANY</t>
  </si>
  <si>
    <t/>
  </si>
  <si>
    <t>AUTOPISTAS DEL SOL SOCIEDAD ANONIMA</t>
  </si>
  <si>
    <t>COMPAÑIA NACIONAL DE FUERZA Y LUZ S A</t>
  </si>
  <si>
    <t>CORPORACION DAVIVIENDA (COSTA RICA) S.A.</t>
  </si>
  <si>
    <t>CORPORACION ILG INTERNACIONAL, S.A.</t>
  </si>
  <si>
    <t>FIDEICOMISO DE TITULARIZACION DE FLUJOS FUTUROS DEL BENEMERITO CUERPO DE BOMBEROS DE COSTA RICA 001-2015</t>
  </si>
  <si>
    <t>FIDEICOMISO DE TITULARIZACION HUMBOLDT</t>
  </si>
  <si>
    <t>FIDEICOMISO DE TITULARIZACION P.T. GARABITO</t>
  </si>
  <si>
    <t>FIDEICOMISO PARA LA EMISION DE BONOS / INMOBILIARIA SANTIAGOMILLAS - SCOTIABANK DE COSTA RICA - 2011</t>
  </si>
  <si>
    <t>FIDEICOMISO PARA LA EMISION DE BONOS SANTIAGOMILLAS 2016</t>
  </si>
  <si>
    <t>FLORIDA ICE AND FARM COMPANY S.A.</t>
  </si>
  <si>
    <t>GRUPO FINANCIERO IMPROSA S.A.</t>
  </si>
  <si>
    <t>HOLCIM (COSTA RICA) S.A.</t>
  </si>
  <si>
    <t>INSTITUTO COSTARRICENSE DE ELECTRICIDAD</t>
  </si>
  <si>
    <t>LA NACION S.A.</t>
  </si>
  <si>
    <t>MUNICIPALIDAD DE SAN JOSE</t>
  </si>
  <si>
    <t>REFINADORA COSTARRICENSE DE PETROLEO SOCIEDAD ANONIMA</t>
  </si>
  <si>
    <t>BOLSA NACIONAL DE VALORES S.A.</t>
  </si>
  <si>
    <t>LATIN VECTOR, SOCIEDAD ANONIMA</t>
  </si>
  <si>
    <t>PROVEEDOR INTEGRAL DE PRECIOS CENTROAMERICA SOCIEDAD ANONIMA</t>
  </si>
  <si>
    <t>VALMER COSTA RICA  SOCIEDAD ANONIMA</t>
  </si>
  <si>
    <t>INTERCLEAR CENTRAL DE VALORES SOCIEDAD ANONIMA</t>
  </si>
  <si>
    <t>CALIFICADORA DE RIESGO PACIFIC CREDIT RATING S.A.</t>
  </si>
  <si>
    <t>FITCH COSTA RICA CALIFICADORA DE RIESGO, SOCIEDAD ANONIMA</t>
  </si>
  <si>
    <t>SOCIEDAD CALIFICADORA DE RIESGO CENTROAMERICANA S.A.</t>
  </si>
  <si>
    <t>ALDESA SOCIEDAD DE FONDOS DE INVERSION S.A.</t>
  </si>
  <si>
    <t>BAC SAN JOSE SOCIEDAD DE FONDOS DE INVERSION S.A.</t>
  </si>
  <si>
    <t>BCR SOCIEDAD ADMINISTRADORA DE FONDOS DE INVERSION S.A.</t>
  </si>
  <si>
    <t>BCT SOCIEDAD DE FONDOS DE INVERSION S.A.</t>
  </si>
  <si>
    <t>BN SOCIEDAD ADMINISTRADORA DE FONDOS DE INVERSION S.A.</t>
  </si>
  <si>
    <t>IMPROSA SOCIEDAD ADMINISTRADORA DE FONDOS DE INVERSION S.A.</t>
  </si>
  <si>
    <t>INS-INVERSIONES SOCIEDAD ADMINISTRADORA DE FONDOS DE INVERSION S.A.</t>
  </si>
  <si>
    <t>MULTIFONDOS DE COSTA RICA SOCIEDAD ANONIMA SOCIEDAD DE FONDOS DE INVERSION</t>
  </si>
  <si>
    <t>MUTUAL SOCIEDAD DE FONDOS DE INVERSION S.A.</t>
  </si>
  <si>
    <t>POPULAR SOCIEDAD DE FONDOS DE INVERSION S.A.</t>
  </si>
  <si>
    <t>PRIVAL SOCIEDAD ADMINISTRADORA DE FONDOS DE INVERSION SOCIEDAD ANONIMA</t>
  </si>
  <si>
    <t>SAMA SOCIEDAD DE FONDOS DE INVERSION G S, S.A.</t>
  </si>
  <si>
    <t>SCOTIA SOCIEDAD DE FONDOS DE INVERSION, S.A.</t>
  </si>
  <si>
    <t>VISTA SOCIEDAD DE FONDOS DE INVERSION S.A.</t>
  </si>
  <si>
    <t>ACOBO PUESTO DE BOLSA, S.A.</t>
  </si>
  <si>
    <t>ALDESA PUESTO DE BOLSA S.A.</t>
  </si>
  <si>
    <t>BAC SAN JOSE PUESTO DE BOLSA, S.A.</t>
  </si>
  <si>
    <t>BCR VALORES S.A.</t>
  </si>
  <si>
    <t>BCT VALORES PUESTO DE BOLSA S.A.</t>
  </si>
  <si>
    <t>BN VALORES, PUESTO DE BOLSA S.A.</t>
  </si>
  <si>
    <t>CITI VALORES ACCIVAL, S.A.</t>
  </si>
  <si>
    <t>DAVIVIENDA PUESTO DE BOLSA (COSTA RICA) S.A.</t>
  </si>
  <si>
    <t>IMPROSA VALORES, PUESTO DE BOLSA, S.A.</t>
  </si>
  <si>
    <t>INS VALORES PUESTO DE BOLSA S.A.</t>
  </si>
  <si>
    <t>INVERSIONES SAMA, S.A.</t>
  </si>
  <si>
    <t>LAFISE VALORES PUESTO DE BOLSA, S.A.</t>
  </si>
  <si>
    <t>MERCADO DE VALORES DE COSTA RICA, PUESTO DE BOLSA S.A.</t>
  </si>
  <si>
    <t>MUTUAL VALORES PUESTO DE BOLSA S.A.</t>
  </si>
  <si>
    <t>POPULAR VALORES PUESTO DE BOLSA S.A.</t>
  </si>
  <si>
    <t>PRIVAL SECURITIES (COSTA RICA), PUESTO DE BOLSA, S.A.</t>
  </si>
  <si>
    <t>TOTALES</t>
  </si>
  <si>
    <t>Tipo Cambio</t>
  </si>
  <si>
    <t>Moneda</t>
  </si>
  <si>
    <t>Monto</t>
  </si>
  <si>
    <t>Fecha</t>
  </si>
  <si>
    <t>USD</t>
  </si>
  <si>
    <t>31/12/2019</t>
  </si>
  <si>
    <t>Cobro Parcial</t>
  </si>
  <si>
    <t>Año de Cobro 2020</t>
  </si>
  <si>
    <t>Ingresos brutos anuales con corte al 31/12/2019</t>
  </si>
  <si>
    <t>Entidades cuyo cierre fiscal es en Septiembre</t>
  </si>
  <si>
    <t>Ingresos brutos año 2019 (J) - (A) + (M)</t>
  </si>
  <si>
    <t>Inició Operaciones en el 2019?</t>
  </si>
  <si>
    <t>(A) Diciembre</t>
  </si>
  <si>
    <t>(B) Enero</t>
  </si>
  <si>
    <t>(C) Febrero</t>
  </si>
  <si>
    <t>(D) Marzo</t>
  </si>
  <si>
    <t>(E) Abril</t>
  </si>
  <si>
    <t>(F) Mayo</t>
  </si>
  <si>
    <t>(G) Junio</t>
  </si>
  <si>
    <t>(H) Julio</t>
  </si>
  <si>
    <t>(I) Agosto</t>
  </si>
  <si>
    <t>(J) Setiembre</t>
  </si>
  <si>
    <t>(K) Octubre</t>
  </si>
  <si>
    <t>(L) Noviembre</t>
  </si>
  <si>
    <t>(M) Diciembre</t>
  </si>
  <si>
    <t>Ingreso Acumulado</t>
  </si>
  <si>
    <t>Fuente del Dato</t>
  </si>
  <si>
    <t>Reportado</t>
  </si>
  <si>
    <t>Entidades cuyo cierre fiscal es en Diciembre</t>
  </si>
  <si>
    <t>Ingresos brutos año 2019</t>
  </si>
  <si>
    <t>Emisiones que se preveé estarán vigentes en el año 2020</t>
  </si>
  <si>
    <t>Tipos de Cambio Utilizados</t>
  </si>
  <si>
    <t>Consolidado</t>
  </si>
  <si>
    <t>Id Emisor en RNVI</t>
  </si>
  <si>
    <t>Nombre de la emisión</t>
  </si>
  <si>
    <t>ID Emisión en RNVI</t>
  </si>
  <si>
    <t>Fecha de registro</t>
  </si>
  <si>
    <t>Fecha de Vencimiento</t>
  </si>
  <si>
    <t>Inicio de Vigencia</t>
  </si>
  <si>
    <t>Fin de Vigencia</t>
  </si>
  <si>
    <t>Estado</t>
  </si>
  <si>
    <t>Monto de la emisión al 31/12/2019</t>
  </si>
  <si>
    <t xml:space="preserve">EMADASTRARC    </t>
  </si>
  <si>
    <t>ACCIONES COMUNES</t>
  </si>
  <si>
    <t xml:space="preserve">EM-000001469   </t>
  </si>
  <si>
    <t>29/09/2010</t>
  </si>
  <si>
    <t xml:space="preserve">INSCRITO   </t>
  </si>
  <si>
    <t>Cálculo del promedio ponderado del monto de las emisiones</t>
  </si>
  <si>
    <t>Mes (Año 2019)</t>
  </si>
  <si>
    <t>Cant.Días del mes (A)</t>
  </si>
  <si>
    <t>Emisión</t>
  </si>
  <si>
    <t>Monto (B)</t>
  </si>
  <si>
    <t>Días emisión mes (C)</t>
  </si>
  <si>
    <t>(B / A) * C</t>
  </si>
  <si>
    <t>En Colones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</si>
  <si>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</si>
  <si>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</si>
  <si>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</si>
  <si>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</si>
  <si>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</si>
  <si>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</si>
  <si>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</si>
  <si>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</si>
  <si>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</si>
  <si>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</si>
  <si>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</si>
  <si>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</si>
  <si>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Sumatoria</t>
  </si>
  <si>
    <t>Prom. Ponderado</t>
  </si>
  <si>
    <t>AUTOPISTADELSOL</t>
  </si>
  <si>
    <t>SERIE 2017-A-CR</t>
  </si>
  <si>
    <t xml:space="preserve">EM-000002337   </t>
  </si>
  <si>
    <t>05/05/2017</t>
  </si>
  <si>
    <t>30/06/2027</t>
  </si>
  <si>
    <t>12/05/2017</t>
  </si>
  <si>
    <t xml:space="preserve">EMCNFL         </t>
  </si>
  <si>
    <t>SERIE B 2</t>
  </si>
  <si>
    <t xml:space="preserve">EM-000001574   </t>
  </si>
  <si>
    <t>CRC</t>
  </si>
  <si>
    <t>27/06/2011</t>
  </si>
  <si>
    <t>28/06/2023</t>
  </si>
  <si>
    <t>SERIE B 3</t>
  </si>
  <si>
    <t xml:space="preserve">EM-000001632   </t>
  </si>
  <si>
    <t>19/01/2012</t>
  </si>
  <si>
    <t>25/01/2027</t>
  </si>
  <si>
    <t>SERIE B-4</t>
  </si>
  <si>
    <t xml:space="preserve">EM-000001836   </t>
  </si>
  <si>
    <t>16/05/2013</t>
  </si>
  <si>
    <t>16/05/2033</t>
  </si>
  <si>
    <t xml:space="preserve">CBANX          </t>
  </si>
  <si>
    <t xml:space="preserve">EM-000000180   </t>
  </si>
  <si>
    <t>22/11/2001</t>
  </si>
  <si>
    <t xml:space="preserve">COIMP          </t>
  </si>
  <si>
    <t xml:space="preserve">EM-000000182   </t>
  </si>
  <si>
    <t>09/11/2001</t>
  </si>
  <si>
    <t>ACCIONES PREFERENTES, NOMINATIVAS Y NO ACUMULATIVAS SERIE A</t>
  </si>
  <si>
    <t xml:space="preserve">EM-000002063   </t>
  </si>
  <si>
    <t>25/03/2015</t>
  </si>
  <si>
    <t>SERIE B-15</t>
  </si>
  <si>
    <t xml:space="preserve">EM-000002461   </t>
  </si>
  <si>
    <t>15/03/2018</t>
  </si>
  <si>
    <t>23/03/2021</t>
  </si>
  <si>
    <t>SERIE C-15</t>
  </si>
  <si>
    <t xml:space="preserve">EM-000002462   </t>
  </si>
  <si>
    <t>23/03/2020</t>
  </si>
  <si>
    <t xml:space="preserve">FTFFCB         </t>
  </si>
  <si>
    <t>SERIE E</t>
  </si>
  <si>
    <t xml:space="preserve">EM-000002116   </t>
  </si>
  <si>
    <t>15/10/2015</t>
  </si>
  <si>
    <t>21/10/2020</t>
  </si>
  <si>
    <t>19/10/2015</t>
  </si>
  <si>
    <t xml:space="preserve">EMFIDHUMBOLDT  </t>
  </si>
  <si>
    <t>SERIE 1</t>
  </si>
  <si>
    <t xml:space="preserve">EM-000002448   </t>
  </si>
  <si>
    <t>01/03/2018</t>
  </si>
  <si>
    <t>14/03/2021</t>
  </si>
  <si>
    <t>02/03/2018</t>
  </si>
  <si>
    <t>SERIE 2</t>
  </si>
  <si>
    <t xml:space="preserve">EM-000002449   </t>
  </si>
  <si>
    <t>14/03/2022</t>
  </si>
  <si>
    <t>SERIE 3</t>
  </si>
  <si>
    <t xml:space="preserve">EM-000002450   </t>
  </si>
  <si>
    <t>14/03/2023</t>
  </si>
  <si>
    <t>SERIE 4</t>
  </si>
  <si>
    <t xml:space="preserve">EM-000002451   </t>
  </si>
  <si>
    <t>14/03/2024</t>
  </si>
  <si>
    <t>SERIE 5</t>
  </si>
  <si>
    <t xml:space="preserve">EM-000002452   </t>
  </si>
  <si>
    <t>14/03/2025</t>
  </si>
  <si>
    <t>SERIE 6</t>
  </si>
  <si>
    <t xml:space="preserve">EM-000002453   </t>
  </si>
  <si>
    <t>14/03/2026</t>
  </si>
  <si>
    <t>SERIE 7</t>
  </si>
  <si>
    <t xml:space="preserve">EM-000002454   </t>
  </si>
  <si>
    <t>14/03/2027</t>
  </si>
  <si>
    <t>SERIE 8</t>
  </si>
  <si>
    <t xml:space="preserve">EM-000002455   </t>
  </si>
  <si>
    <t>14/03/2028</t>
  </si>
  <si>
    <t>SERIE 9</t>
  </si>
  <si>
    <t xml:space="preserve">EM-000002456   </t>
  </si>
  <si>
    <t>14/03/2029</t>
  </si>
  <si>
    <t>SERIE 10</t>
  </si>
  <si>
    <t xml:space="preserve">EM-000002457   </t>
  </si>
  <si>
    <t>14/03/2030</t>
  </si>
  <si>
    <t xml:space="preserve">EMFIDEGA       </t>
  </si>
  <si>
    <t xml:space="preserve">EM-000001183   </t>
  </si>
  <si>
    <t>17/10/2008</t>
  </si>
  <si>
    <t>17/06/2022</t>
  </si>
  <si>
    <t>08/05/2009</t>
  </si>
  <si>
    <t xml:space="preserve">FIDESANTIAGO   </t>
  </si>
  <si>
    <t>SERIE A</t>
  </si>
  <si>
    <t xml:space="preserve">EM-000001600   </t>
  </si>
  <si>
    <t>28/09/2011</t>
  </si>
  <si>
    <t>05/10/2023</t>
  </si>
  <si>
    <t>SERIE B</t>
  </si>
  <si>
    <t xml:space="preserve">EM-000001601   </t>
  </si>
  <si>
    <t>05/10/2026</t>
  </si>
  <si>
    <t>FIDSANTIAGO2016</t>
  </si>
  <si>
    <t>SERIE A-16</t>
  </si>
  <si>
    <t xml:space="preserve">EM-000002297   </t>
  </si>
  <si>
    <t>07/02/2017</t>
  </si>
  <si>
    <t>08/02/2029</t>
  </si>
  <si>
    <t>SERIE B-16</t>
  </si>
  <si>
    <t xml:space="preserve">EM-000002298   </t>
  </si>
  <si>
    <t>08/02/2031</t>
  </si>
  <si>
    <t xml:space="preserve">FLORI          </t>
  </si>
  <si>
    <t>EMISION DE ACCIONES COMUNES</t>
  </si>
  <si>
    <t xml:space="preserve">EM-000000191   </t>
  </si>
  <si>
    <t>06/11/2001</t>
  </si>
  <si>
    <t>SERIE C-2</t>
  </si>
  <si>
    <t xml:space="preserve">EM-000001837   </t>
  </si>
  <si>
    <t>21/05/2013</t>
  </si>
  <si>
    <t>27/05/2020</t>
  </si>
  <si>
    <t>SERIE C-3</t>
  </si>
  <si>
    <t xml:space="preserve">EM-000001847   </t>
  </si>
  <si>
    <t>25/06/2013</t>
  </si>
  <si>
    <t>03/07/2023</t>
  </si>
  <si>
    <t>SERIE C-4</t>
  </si>
  <si>
    <t xml:space="preserve">EM-000001889   </t>
  </si>
  <si>
    <t>21/11/2013</t>
  </si>
  <si>
    <t>26/11/2023</t>
  </si>
  <si>
    <t>SERIE E-2</t>
  </si>
  <si>
    <t xml:space="preserve">EM-000002543   </t>
  </si>
  <si>
    <t>20/09/2018</t>
  </si>
  <si>
    <t>19/07/2023</t>
  </si>
  <si>
    <t>SERIE F-1</t>
  </si>
  <si>
    <t xml:space="preserve">EM-000002623   </t>
  </si>
  <si>
    <t>06/03/2019</t>
  </si>
  <si>
    <t>08/02/2025</t>
  </si>
  <si>
    <t>SERIE F-2</t>
  </si>
  <si>
    <t xml:space="preserve">EM-000002678   </t>
  </si>
  <si>
    <t>18/06/2019</t>
  </si>
  <si>
    <t>21/05/2025</t>
  </si>
  <si>
    <t xml:space="preserve">GFIMPROSA      </t>
  </si>
  <si>
    <t xml:space="preserve">EM-000000192   </t>
  </si>
  <si>
    <t>10/01/2002</t>
  </si>
  <si>
    <t>ACCIONES PREFERENTES SERIE E</t>
  </si>
  <si>
    <t xml:space="preserve">EM-000000783   </t>
  </si>
  <si>
    <t>19/06/2006</t>
  </si>
  <si>
    <t>ACCIONES PREFERENTES SERIE F</t>
  </si>
  <si>
    <t xml:space="preserve">EM-000002385   </t>
  </si>
  <si>
    <t>08/09/2017</t>
  </si>
  <si>
    <t>13/09/2017</t>
  </si>
  <si>
    <t xml:space="preserve">INCEM          </t>
  </si>
  <si>
    <t>ACCIONES COMUNES INCSA</t>
  </si>
  <si>
    <t xml:space="preserve">EM-000000194   </t>
  </si>
  <si>
    <t>06/02/2002</t>
  </si>
  <si>
    <t xml:space="preserve">ICE            </t>
  </si>
  <si>
    <t xml:space="preserve">A1 </t>
  </si>
  <si>
    <t xml:space="preserve">EM-000001350   </t>
  </si>
  <si>
    <t>18/09/2009</t>
  </si>
  <si>
    <t>30/09/2021</t>
  </si>
  <si>
    <t xml:space="preserve">A2 </t>
  </si>
  <si>
    <t xml:space="preserve">EM-000001365   </t>
  </si>
  <si>
    <t>29/10/2009</t>
  </si>
  <si>
    <t>06/11/2024</t>
  </si>
  <si>
    <t>B1</t>
  </si>
  <si>
    <t xml:space="preserve">EM-000001368   </t>
  </si>
  <si>
    <t>11/11/2009</t>
  </si>
  <si>
    <t>17/11/2021</t>
  </si>
  <si>
    <t>SERIE B3</t>
  </si>
  <si>
    <t xml:space="preserve">EM-000001431   </t>
  </si>
  <si>
    <t>16/06/2010</t>
  </si>
  <si>
    <t>24/06/2022</t>
  </si>
  <si>
    <t>SERIE A3</t>
  </si>
  <si>
    <t xml:space="preserve">EM-000001473   </t>
  </si>
  <si>
    <t>01/11/2010</t>
  </si>
  <si>
    <t>03/11/2020</t>
  </si>
  <si>
    <t>SERIE E1</t>
  </si>
  <si>
    <t xml:space="preserve">EM-000001480   </t>
  </si>
  <si>
    <t>08/11/2010</t>
  </si>
  <si>
    <t>12/11/2020</t>
  </si>
  <si>
    <t>SERIE A5</t>
  </si>
  <si>
    <t xml:space="preserve">EM-000001486   </t>
  </si>
  <si>
    <t>14/12/2010</t>
  </si>
  <si>
    <t>16/12/2025</t>
  </si>
  <si>
    <t>SERIE A6</t>
  </si>
  <si>
    <t xml:space="preserve">EM-000001583   </t>
  </si>
  <si>
    <t>09/08/2011</t>
  </si>
  <si>
    <t>11/08/2023</t>
  </si>
  <si>
    <t>SERIE E2</t>
  </si>
  <si>
    <t xml:space="preserve">EM-000001625   </t>
  </si>
  <si>
    <t>09/12/2011</t>
  </si>
  <si>
    <t>12/12/2024</t>
  </si>
  <si>
    <t xml:space="preserve">SERIE F3 </t>
  </si>
  <si>
    <t xml:space="preserve">EM-000001671   </t>
  </si>
  <si>
    <t>27/03/2012</t>
  </si>
  <si>
    <t>03/04/2023</t>
  </si>
  <si>
    <t>SERIE F4</t>
  </si>
  <si>
    <t xml:space="preserve">EM-000001738   </t>
  </si>
  <si>
    <t>06/09/2012</t>
  </si>
  <si>
    <t>07/09/2027</t>
  </si>
  <si>
    <t xml:space="preserve">NACIO          </t>
  </si>
  <si>
    <t xml:space="preserve">EM-000000198   </t>
  </si>
  <si>
    <t>SERIE A-14</t>
  </si>
  <si>
    <t xml:space="preserve">EM-000001931   </t>
  </si>
  <si>
    <t>18/03/2014</t>
  </si>
  <si>
    <t>21/03/2024</t>
  </si>
  <si>
    <t>SERIE B-14</t>
  </si>
  <si>
    <t xml:space="preserve">EM-000001935   </t>
  </si>
  <si>
    <t>02/04/2014</t>
  </si>
  <si>
    <t>04/04/2025</t>
  </si>
  <si>
    <t xml:space="preserve">EMMUNISJ       </t>
  </si>
  <si>
    <t xml:space="preserve">EM-000001578   </t>
  </si>
  <si>
    <t>14/07/2011</t>
  </si>
  <si>
    <t>17/12/2020</t>
  </si>
  <si>
    <t>13/12/2012</t>
  </si>
  <si>
    <t xml:space="preserve">RECOP          </t>
  </si>
  <si>
    <t>SERIE A1</t>
  </si>
  <si>
    <t xml:space="preserve">EM-000001770   </t>
  </si>
  <si>
    <t>27/11/2012</t>
  </si>
  <si>
    <t>05/12/2022</t>
  </si>
  <si>
    <t>SERIE A2</t>
  </si>
  <si>
    <t xml:space="preserve">EM-000001806   </t>
  </si>
  <si>
    <t>25/03/2013</t>
  </si>
  <si>
    <t>03/04/2028</t>
  </si>
  <si>
    <t>SERIE A4</t>
  </si>
  <si>
    <t xml:space="preserve">EM-000001956   </t>
  </si>
  <si>
    <t>04/07/2014</t>
  </si>
  <si>
    <t>02/07/2029</t>
  </si>
  <si>
    <t xml:space="preserve">EM-000002057   </t>
  </si>
  <si>
    <t>20/03/2015</t>
  </si>
  <si>
    <t>24/03/2025</t>
  </si>
  <si>
    <t xml:space="preserve">EM-000002195   </t>
  </si>
  <si>
    <t>08/06/2016</t>
  </si>
  <si>
    <t>16/06/2026</t>
  </si>
  <si>
    <t>% Presupuesto del CONASSIF estimado</t>
  </si>
  <si>
    <t>Presupuesto CONASSIF estimado</t>
  </si>
  <si>
    <t>Presupuesto Anual SUGEVAL estimado</t>
  </si>
  <si>
    <t>Proporción CONASSIF estimado</t>
  </si>
  <si>
    <t>20% del gasto SUGEVAL sujeto a cobro</t>
  </si>
  <si>
    <t>Dependiendo del tipo de regulado incluya lo siguiente:</t>
  </si>
  <si>
    <t>Observaciones</t>
  </si>
  <si>
    <t>A partir de los datos anteriores en el Columna G se muestra el monto anual que por costos de supervisión va a deber realizar su representada y en la Columna H el monto mensual (que resulta de dividir el monto de la columna G entre 12 meses).</t>
  </si>
  <si>
    <t>Detalle</t>
  </si>
  <si>
    <t>Los datos relacionados con el promedio de emisiones considera los datos para cada año particular el cual se encuentra debidamente colonizado.</t>
  </si>
  <si>
    <t>Los datos toman como basa los cobro anuales para el presupuesto liquidado para el período comprendido entre el período 2011-2020.</t>
  </si>
  <si>
    <t>Datos históricos del cobro de supervisión para los Emisores</t>
  </si>
  <si>
    <t>Detalle del Cálculo del Cobro de Regulados (en colones)</t>
  </si>
  <si>
    <t>Para aquellos casos en los que el emisor o fiscalizado no se haya mantenido durante todo el año, la contribución corresponde a la fracción del año en que se ha mantenido vigente.</t>
  </si>
  <si>
    <t>Ponderador de contribución máxima</t>
  </si>
  <si>
    <t>Nuevo Emisor</t>
  </si>
  <si>
    <t>Costos de supervisión anual promedio por cada ¢1,0 millón de Emisión Registrada (en colones)</t>
  </si>
  <si>
    <t>Promedio de emisiones anual sujetas a los costos de supervisión (en colones)</t>
  </si>
  <si>
    <t>Emisores</t>
  </si>
  <si>
    <t>Nuevo Participante (SAFI, Puesto de Bolsa, Calificadora de Riesgo, Custodio)</t>
  </si>
  <si>
    <t>Monto máximo de contribución (en colones)</t>
  </si>
  <si>
    <t>CALCULADORA DE MONTO ESTIMADO DE PAGO DE CONTRIBUCIÓN ANUAL                  (según monto por emitir)</t>
  </si>
  <si>
    <t>Sujeto Fiscalizado</t>
  </si>
  <si>
    <t>Datos históricos del cobro de supervisión para los Fiscalizados</t>
  </si>
  <si>
    <t>Costos de supervisión anual promedio por cada ¢1,0 millón de Ingresos Brutos (en colones)</t>
  </si>
  <si>
    <t>Porcentaje de participación de los Emisores en el financiamiento de los costos de supervisión de la Sugeval (en porcentaje)</t>
  </si>
  <si>
    <t>Porcentaje de participación de los Fiscalizados en el financiamiento de los costos de supervisión de la Sugeval (en porcentaje)</t>
  </si>
  <si>
    <r>
      <rPr>
        <b/>
        <sz val="12"/>
        <rFont val="Calibri"/>
        <family val="2"/>
      </rPr>
      <t>Nuevo Fiscalizado</t>
    </r>
    <r>
      <rPr>
        <sz val="12"/>
        <rFont val="Calibri"/>
        <family val="2"/>
      </rPr>
      <t>: Incluya el monto estimado de los ingresos brutos que espera obtener durante el primer año de forma colonizada.</t>
    </r>
  </si>
  <si>
    <t>El porcentaje de participación en el financiamiento representa la parte que financian los Emisores y los Fiscalizados (la suma de ambos porcentajes debe dar 100%).</t>
  </si>
  <si>
    <t>estimado</t>
  </si>
  <si>
    <t>Monto por emitir en Colones</t>
  </si>
  <si>
    <t>Ingresos brutos anuales proyectados en Colones</t>
  </si>
  <si>
    <t>Contribución Anual Estimada (en colones)</t>
  </si>
  <si>
    <t>Contribución Mensual Estimada (en colones)</t>
  </si>
  <si>
    <r>
      <rPr>
        <b/>
        <sz val="12"/>
        <rFont val="Calibri"/>
        <family val="2"/>
      </rPr>
      <t xml:space="preserve">Nuevo Emisor: </t>
    </r>
    <r>
      <rPr>
        <sz val="12"/>
        <rFont val="Calibri"/>
        <family val="2"/>
      </rPr>
      <t xml:space="preserve">Incluya el monto estimado colonizado de la colocación que espera realizar. </t>
    </r>
  </si>
  <si>
    <t>Otros Emisores</t>
  </si>
  <si>
    <t>Otras entidades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</si>
</sst>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##,##0.00"/>
    <numFmt numFmtId="165" formatCode="##"/>
    <numFmt numFmtId="166" formatCode="0.0%"/>
    <numFmt numFmtId="167" formatCode="##,##0"/>
    <numFmt numFmtId="168" formatCode="0.0"/>
    <numFmt numFmtId="169" formatCode="_-* #,##0_-;\-* #,##0_-;_-* &quot;-&quot;??_-;_-@_-"/>
  </numFmts>
  <fonts count="25">
    <font>
      <sz val="11"/>
      <name val="Calibri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rgb="FF0000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6"/>
      <color theme="4" tint="-0.249977111117893"/>
      <name val="Franklin Gothic Heavy"/>
      <family val="2"/>
    </font>
    <font>
      <sz val="16"/>
      <color theme="4" tint="-0.499984740745262"/>
      <name val="Franklin Gothic Heavy"/>
      <family val="2"/>
    </font>
    <font>
      <sz val="14"/>
      <name val="Franklin Gothic Heavy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41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</cellStyleXfs>
  <cellXfs count="151">
    <xf numFmtId="0" fontId="0" fillId="0" borderId="0" xfId="0" applyNumberFormat="1" applyFont="1" applyProtection="1"/>
    <xf numFmtId="0" fontId="4" fillId="2" borderId="4" xfId="0" applyNumberFormat="1" applyFont="1" applyFill="1" applyBorder="1" applyAlignment="1" applyProtection="1">
      <alignment horizontal="center" wrapText="1"/>
    </xf>
    <xf numFmtId="0" fontId="4" fillId="2" borderId="2" xfId="0" applyNumberFormat="1" applyFont="1" applyFill="1" applyBorder="1" applyAlignment="1" applyProtection="1">
      <alignment horizontal="center" wrapText="1"/>
    </xf>
    <xf numFmtId="0" fontId="4" fillId="2" borderId="6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Border="1" applyAlignment="1" applyProtection="1">
      <alignment horizontal="center"/>
    </xf>
    <xf numFmtId="0" fontId="3" fillId="0" borderId="4" xfId="0" applyNumberFormat="1" applyFont="1" applyBorder="1" applyAlignment="1" applyProtection="1">
      <alignment horizontal="center"/>
    </xf>
    <xf numFmtId="0" fontId="3" fillId="0" borderId="5" xfId="0" applyNumberFormat="1" applyFont="1" applyBorder="1" applyAlignment="1" applyProtection="1">
      <alignment horizontal="center"/>
    </xf>
    <xf numFmtId="0" fontId="3" fillId="0" borderId="6" xfId="0" applyNumberFormat="1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6" fillId="0" borderId="0" xfId="0" applyNumberFormat="1" applyFont="1" applyProtection="1"/>
    <xf numFmtId="0" fontId="4" fillId="2" borderId="13" xfId="0" applyNumberFormat="1" applyFont="1" applyFill="1" applyBorder="1" applyAlignment="1" applyProtection="1">
      <alignment horizontal="center" wrapText="1"/>
    </xf>
    <xf numFmtId="0" fontId="4" fillId="2" borderId="12" xfId="0" applyNumberFormat="1" applyFont="1" applyFill="1" applyBorder="1" applyAlignment="1" applyProtection="1">
      <alignment horizontal="center" wrapText="1"/>
    </xf>
    <xf numFmtId="0" fontId="4" fillId="2" borderId="14" xfId="0" applyNumberFormat="1" applyFont="1" applyFill="1" applyBorder="1" applyAlignment="1" applyProtection="1">
      <alignment horizontal="center" wrapText="1"/>
    </xf>
    <xf numFmtId="164" fontId="3" fillId="0" borderId="13" xfId="0" applyNumberFormat="1" applyFont="1" applyBorder="1" applyAlignment="1" applyProtection="1">
      <alignment horizontal="right"/>
    </xf>
    <xf numFmtId="164" fontId="3" fillId="0" borderId="12" xfId="0" applyNumberFormat="1" applyFont="1" applyBorder="1" applyAlignment="1" applyProtection="1">
      <alignment horizontal="right"/>
    </xf>
    <xf numFmtId="164" fontId="3" fillId="0" borderId="14" xfId="0" applyNumberFormat="1" applyFont="1" applyBorder="1" applyAlignment="1" applyProtection="1">
      <alignment horizontal="right"/>
    </xf>
    <xf numFmtId="0" fontId="7" fillId="0" borderId="0" xfId="0" applyNumberFormat="1" applyFont="1" applyProtection="1"/>
    <xf numFmtId="0" fontId="4" fillId="2" borderId="13" xfId="0" applyNumberFormat="1" applyFont="1" applyFill="1" applyBorder="1" applyAlignment="1" applyProtection="1">
      <alignment horizontal="left" wrapText="1"/>
    </xf>
    <xf numFmtId="0" fontId="4" fillId="2" borderId="12" xfId="0" applyNumberFormat="1" applyFont="1" applyFill="1" applyBorder="1" applyAlignment="1" applyProtection="1">
      <alignment horizontal="left" wrapText="1"/>
    </xf>
    <xf numFmtId="0" fontId="4" fillId="2" borderId="14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Border="1" applyAlignment="1" applyProtection="1">
      <alignment horizontal="left"/>
    </xf>
    <xf numFmtId="0" fontId="3" fillId="0" borderId="2" xfId="0" applyNumberFormat="1" applyFont="1" applyBorder="1" applyAlignment="1" applyProtection="1">
      <alignment horizontal="left"/>
    </xf>
    <xf numFmtId="0" fontId="3" fillId="0" borderId="3" xfId="0" applyNumberFormat="1" applyFont="1" applyBorder="1" applyAlignment="1" applyProtection="1">
      <alignment horizontal="left" wrapText="1"/>
    </xf>
    <xf numFmtId="0" fontId="3" fillId="0" borderId="4" xfId="0" applyNumberFormat="1" applyFont="1" applyBorder="1" applyAlignment="1" applyProtection="1">
      <alignment horizontal="left" wrapText="1"/>
    </xf>
    <xf numFmtId="0" fontId="3" fillId="0" borderId="1" xfId="0" applyNumberFormat="1" applyFont="1" applyBorder="1" applyAlignment="1" applyProtection="1">
      <alignment horizontal="left" wrapText="1"/>
    </xf>
    <xf numFmtId="0" fontId="3" fillId="0" borderId="2" xfId="0" applyNumberFormat="1" applyFont="1" applyBorder="1" applyAlignment="1" applyProtection="1">
      <alignment horizontal="left" wrapText="1"/>
    </xf>
    <xf numFmtId="0" fontId="3" fillId="0" borderId="5" xfId="0" applyNumberFormat="1" applyFont="1" applyBorder="1" applyAlignment="1" applyProtection="1">
      <alignment horizontal="left" wrapText="1"/>
    </xf>
    <xf numFmtId="0" fontId="3" fillId="0" borderId="6" xfId="0" applyNumberFormat="1" applyFont="1" applyBorder="1" applyAlignment="1" applyProtection="1">
      <alignment horizontal="left" wrapText="1"/>
    </xf>
    <xf numFmtId="0" fontId="3" fillId="0" borderId="3" xfId="0" applyNumberFormat="1" applyFont="1" applyBorder="1" applyAlignment="1" applyProtection="1">
      <alignment horizontal="right"/>
    </xf>
    <xf numFmtId="0" fontId="3" fillId="0" borderId="4" xfId="0" applyNumberFormat="1" applyFont="1" applyBorder="1" applyAlignment="1" applyProtection="1">
      <alignment horizontal="right"/>
    </xf>
    <xf numFmtId="0" fontId="3" fillId="0" borderId="1" xfId="0" applyNumberFormat="1" applyFont="1" applyBorder="1" applyAlignment="1" applyProtection="1">
      <alignment horizontal="right"/>
    </xf>
    <xf numFmtId="0" fontId="3" fillId="0" borderId="2" xfId="0" applyNumberFormat="1" applyFont="1" applyBorder="1" applyAlignment="1" applyProtection="1">
      <alignment horizontal="right"/>
    </xf>
    <xf numFmtId="0" fontId="3" fillId="0" borderId="5" xfId="0" applyNumberFormat="1" applyFont="1" applyBorder="1" applyAlignment="1" applyProtection="1">
      <alignment horizontal="right"/>
    </xf>
    <xf numFmtId="0" fontId="3" fillId="0" borderId="6" xfId="0" applyNumberFormat="1" applyFont="1" applyBorder="1" applyAlignment="1" applyProtection="1">
      <alignment horizontal="right"/>
    </xf>
    <xf numFmtId="0" fontId="3" fillId="0" borderId="8" xfId="0" applyNumberFormat="1" applyFont="1" applyBorder="1" applyAlignment="1" applyProtection="1">
      <alignment horizontal="left" wrapText="1"/>
    </xf>
    <xf numFmtId="0" fontId="3" fillId="0" borderId="9" xfId="0" applyNumberFormat="1" applyFont="1" applyBorder="1" applyAlignment="1" applyProtection="1">
      <alignment horizontal="left" wrapText="1"/>
    </xf>
    <xf numFmtId="164" fontId="3" fillId="0" borderId="8" xfId="0" applyNumberFormat="1" applyFont="1" applyBorder="1" applyAlignment="1" applyProtection="1">
      <alignment horizontal="right"/>
    </xf>
    <xf numFmtId="164" fontId="3" fillId="0" borderId="9" xfId="0" applyNumberFormat="1" applyFont="1" applyBorder="1" applyAlignment="1" applyProtection="1">
      <alignment horizontal="right"/>
    </xf>
    <xf numFmtId="0" fontId="8" fillId="0" borderId="0" xfId="0" applyNumberFormat="1" applyFont="1" applyProtection="1"/>
    <xf numFmtId="0" fontId="3" fillId="0" borderId="7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165" fontId="3" fillId="0" borderId="0" xfId="0" applyNumberFormat="1" applyFont="1" applyAlignment="1" applyProtection="1">
      <alignment horizontal="center"/>
    </xf>
    <xf numFmtId="165" fontId="3" fillId="0" borderId="2" xfId="0" applyNumberFormat="1" applyFont="1" applyBorder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164" fontId="3" fillId="0" borderId="2" xfId="0" applyNumberFormat="1" applyFont="1" applyBorder="1" applyAlignment="1" applyProtection="1">
      <alignment horizontal="right"/>
    </xf>
    <xf numFmtId="0" fontId="3" fillId="0" borderId="10" xfId="0" applyNumberFormat="1" applyFont="1" applyBorder="1" applyAlignment="1" applyProtection="1">
      <alignment horizontal="right"/>
    </xf>
    <xf numFmtId="164" fontId="3" fillId="0" borderId="5" xfId="0" applyNumberFormat="1" applyFont="1" applyBorder="1" applyAlignment="1" applyProtection="1">
      <alignment horizontal="right"/>
    </xf>
    <xf numFmtId="164" fontId="3" fillId="0" borderId="10" xfId="0" applyNumberFormat="1" applyFont="1" applyBorder="1" applyAlignment="1" applyProtection="1">
      <alignment horizontal="right"/>
    </xf>
    <xf numFmtId="164" fontId="4" fillId="0" borderId="6" xfId="0" applyNumberFormat="1" applyFont="1" applyBorder="1" applyAlignment="1" applyProtection="1">
      <alignment horizontal="right"/>
    </xf>
    <xf numFmtId="164" fontId="4" fillId="0" borderId="14" xfId="0" applyNumberFormat="1" applyFont="1" applyBorder="1" applyAlignment="1" applyProtection="1">
      <alignment horizontal="right"/>
    </xf>
    <xf numFmtId="164" fontId="4" fillId="0" borderId="13" xfId="0" applyNumberFormat="1" applyFont="1" applyBorder="1" applyAlignment="1" applyProtection="1">
      <alignment horizontal="right"/>
    </xf>
    <xf numFmtId="164" fontId="4" fillId="0" borderId="4" xfId="0" applyNumberFormat="1" applyFont="1" applyBorder="1" applyAlignment="1" applyProtection="1">
      <alignment horizontal="right"/>
    </xf>
    <xf numFmtId="0" fontId="3" fillId="0" borderId="7" xfId="0" applyNumberFormat="1" applyFont="1" applyBorder="1" applyAlignment="1" applyProtection="1">
      <alignment horizontal="left" wrapText="1"/>
    </xf>
    <xf numFmtId="0" fontId="3" fillId="0" borderId="0" xfId="0" applyNumberFormat="1" applyFont="1" applyAlignment="1" applyProtection="1">
      <alignment horizontal="left" wrapText="1"/>
    </xf>
    <xf numFmtId="0" fontId="3" fillId="0" borderId="10" xfId="0" applyNumberFormat="1" applyFont="1" applyBorder="1" applyAlignment="1" applyProtection="1">
      <alignment horizontal="left" wrapText="1"/>
    </xf>
    <xf numFmtId="0" fontId="3" fillId="0" borderId="7" xfId="0" applyNumberFormat="1" applyFont="1" applyBorder="1" applyAlignment="1" applyProtection="1">
      <alignment horizontal="right"/>
    </xf>
    <xf numFmtId="0" fontId="3" fillId="0" borderId="11" xfId="0" applyNumberFormat="1" applyFont="1" applyBorder="1" applyAlignment="1" applyProtection="1">
      <alignment horizontal="left" wrapText="1"/>
    </xf>
    <xf numFmtId="164" fontId="3" fillId="0" borderId="11" xfId="0" applyNumberFormat="1" applyFont="1" applyBorder="1" applyAlignment="1" applyProtection="1">
      <alignment horizontal="right"/>
    </xf>
    <xf numFmtId="0" fontId="9" fillId="0" borderId="0" xfId="0" applyNumberFormat="1" applyFont="1" applyProtection="1"/>
    <xf numFmtId="0" fontId="12" fillId="0" borderId="0" xfId="0" applyNumberFormat="1" applyFont="1" applyProtection="1"/>
    <xf numFmtId="164" fontId="12" fillId="0" borderId="0" xfId="0" applyNumberFormat="1" applyFont="1" applyAlignment="1" applyProtection="1">
      <alignment horizontal="right"/>
    </xf>
    <xf numFmtId="0" fontId="14" fillId="0" borderId="0" xfId="0" applyNumberFormat="1" applyFont="1" applyProtection="1"/>
    <xf numFmtId="164" fontId="14" fillId="0" borderId="0" xfId="0" applyNumberFormat="1" applyFont="1" applyAlignment="1" applyProtection="1">
      <alignment horizontal="right"/>
    </xf>
    <xf numFmtId="0" fontId="13" fillId="0" borderId="0" xfId="0" applyNumberFormat="1" applyFont="1" applyProtection="1"/>
    <xf numFmtId="0" fontId="15" fillId="0" borderId="0" xfId="0" applyNumberFormat="1" applyFont="1" applyProtection="1"/>
    <xf numFmtId="0" fontId="19" fillId="0" borderId="0" xfId="0" applyNumberFormat="1" applyFont="1" applyProtection="1"/>
    <xf numFmtId="0" fontId="19" fillId="0" borderId="16" xfId="0" applyNumberFormat="1" applyFont="1" applyBorder="1" applyAlignment="1" applyProtection="1">
      <alignment wrapText="1"/>
    </xf>
    <xf numFmtId="168" fontId="19" fillId="0" borderId="0" xfId="0" applyNumberFormat="1" applyFont="1" applyBorder="1" applyAlignment="1" applyProtection="1">
      <alignment vertical="center"/>
    </xf>
    <xf numFmtId="169" fontId="19" fillId="0" borderId="0" xfId="3" applyNumberFormat="1" applyFont="1" applyBorder="1" applyAlignment="1" applyProtection="1">
      <alignment vertical="center"/>
    </xf>
    <xf numFmtId="10" fontId="19" fillId="0" borderId="23" xfId="2" applyNumberFormat="1" applyFont="1" applyBorder="1" applyAlignment="1" applyProtection="1">
      <alignment vertical="center"/>
    </xf>
    <xf numFmtId="0" fontId="19" fillId="0" borderId="21" xfId="0" applyNumberFormat="1" applyFont="1" applyBorder="1" applyAlignment="1" applyProtection="1">
      <alignment vertical="center" wrapText="1"/>
    </xf>
    <xf numFmtId="0" fontId="16" fillId="4" borderId="17" xfId="0" applyNumberFormat="1" applyFont="1" applyFill="1" applyBorder="1" applyProtection="1"/>
    <xf numFmtId="0" fontId="16" fillId="4" borderId="18" xfId="0" applyNumberFormat="1" applyFont="1" applyFill="1" applyBorder="1" applyProtection="1"/>
    <xf numFmtId="0" fontId="16" fillId="4" borderId="19" xfId="0" applyNumberFormat="1" applyFont="1" applyFill="1" applyBorder="1" applyProtection="1"/>
    <xf numFmtId="0" fontId="9" fillId="0" borderId="0" xfId="0" applyNumberFormat="1" applyFont="1" applyProtection="1">
      <protection locked="0"/>
    </xf>
    <xf numFmtId="0" fontId="13" fillId="0" borderId="17" xfId="0" applyNumberFormat="1" applyFont="1" applyFill="1" applyBorder="1" applyAlignment="1" applyProtection="1">
      <alignment horizontal="left"/>
      <protection locked="0"/>
    </xf>
    <xf numFmtId="167" fontId="13" fillId="0" borderId="19" xfId="0" applyNumberFormat="1" applyFont="1" applyFill="1" applyBorder="1" applyAlignment="1" applyProtection="1">
      <alignment horizontal="right"/>
      <protection locked="0"/>
    </xf>
    <xf numFmtId="0" fontId="9" fillId="0" borderId="0" xfId="0" applyNumberFormat="1" applyFont="1" applyFill="1" applyProtection="1">
      <protection locked="0"/>
    </xf>
    <xf numFmtId="0" fontId="13" fillId="0" borderId="16" xfId="0" applyNumberFormat="1" applyFont="1" applyFill="1" applyBorder="1" applyAlignment="1" applyProtection="1">
      <alignment horizontal="left"/>
      <protection locked="0"/>
    </xf>
    <xf numFmtId="10" fontId="13" fillId="0" borderId="20" xfId="0" applyNumberFormat="1" applyFont="1" applyFill="1" applyBorder="1" applyAlignment="1" applyProtection="1">
      <alignment horizontal="right"/>
      <protection locked="0"/>
    </xf>
    <xf numFmtId="167" fontId="13" fillId="0" borderId="20" xfId="0" applyNumberFormat="1" applyFont="1" applyFill="1" applyBorder="1" applyAlignment="1" applyProtection="1">
      <alignment horizontal="right"/>
      <protection locked="0"/>
    </xf>
    <xf numFmtId="41" fontId="9" fillId="0" borderId="0" xfId="1" applyFont="1" applyFill="1" applyProtection="1">
      <protection locked="0"/>
    </xf>
    <xf numFmtId="41" fontId="9" fillId="0" borderId="0" xfId="0" applyNumberFormat="1" applyFont="1" applyFill="1" applyProtection="1">
      <protection locked="0"/>
    </xf>
    <xf numFmtId="0" fontId="13" fillId="0" borderId="16" xfId="0" applyNumberFormat="1" applyFont="1" applyFill="1" applyBorder="1" applyAlignment="1" applyProtection="1">
      <protection locked="0"/>
    </xf>
    <xf numFmtId="0" fontId="13" fillId="5" borderId="16" xfId="0" applyNumberFormat="1" applyFont="1" applyFill="1" applyBorder="1" applyAlignment="1" applyProtection="1">
      <protection locked="0"/>
    </xf>
    <xf numFmtId="167" fontId="13" fillId="5" borderId="20" xfId="0" applyNumberFormat="1" applyFont="1" applyFill="1" applyBorder="1" applyAlignment="1" applyProtection="1">
      <alignment horizontal="right"/>
      <protection locked="0"/>
    </xf>
    <xf numFmtId="0" fontId="13" fillId="0" borderId="21" xfId="0" applyNumberFormat="1" applyFont="1" applyFill="1" applyBorder="1" applyAlignment="1" applyProtection="1">
      <alignment horizontal="left"/>
      <protection locked="0"/>
    </xf>
    <xf numFmtId="167" fontId="13" fillId="0" borderId="22" xfId="0" applyNumberFormat="1" applyFont="1" applyFill="1" applyBorder="1" applyAlignment="1" applyProtection="1">
      <alignment horizontal="right"/>
      <protection locked="0"/>
    </xf>
    <xf numFmtId="0" fontId="9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NumberFormat="1" applyFont="1" applyFill="1" applyProtection="1">
      <protection locked="0"/>
    </xf>
    <xf numFmtId="164" fontId="14" fillId="0" borderId="0" xfId="0" applyNumberFormat="1" applyFont="1" applyFill="1" applyAlignment="1" applyProtection="1">
      <alignment horizontal="right"/>
      <protection locked="0"/>
    </xf>
    <xf numFmtId="0" fontId="19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22" fillId="0" borderId="0" xfId="0" applyNumberFormat="1" applyFont="1" applyProtection="1"/>
    <xf numFmtId="0" fontId="12" fillId="0" borderId="0" xfId="0" applyNumberFormat="1" applyFont="1" applyProtection="1"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3" fillId="0" borderId="0" xfId="0" applyNumberFormat="1" applyFont="1" applyProtection="1">
      <protection locked="0"/>
    </xf>
    <xf numFmtId="168" fontId="23" fillId="0" borderId="20" xfId="0" applyNumberFormat="1" applyFont="1" applyFill="1" applyBorder="1" applyAlignment="1" applyProtection="1">
      <alignment vertical="center"/>
    </xf>
    <xf numFmtId="169" fontId="23" fillId="0" borderId="20" xfId="3" applyNumberFormat="1" applyFont="1" applyFill="1" applyBorder="1" applyAlignment="1" applyProtection="1">
      <alignment vertical="center"/>
    </xf>
    <xf numFmtId="10" fontId="23" fillId="0" borderId="22" xfId="2" applyNumberFormat="1" applyFont="1" applyFill="1" applyBorder="1" applyAlignment="1" applyProtection="1">
      <alignment vertical="center"/>
    </xf>
    <xf numFmtId="0" fontId="19" fillId="0" borderId="0" xfId="0" applyNumberFormat="1" applyFont="1" applyAlignment="1" applyProtection="1">
      <alignment horizontal="right"/>
    </xf>
    <xf numFmtId="168" fontId="24" fillId="0" borderId="0" xfId="0" applyNumberFormat="1" applyFont="1" applyFill="1" applyBorder="1" applyAlignment="1" applyProtection="1">
      <alignment vertical="center"/>
    </xf>
    <xf numFmtId="169" fontId="24" fillId="0" borderId="0" xfId="3" applyNumberFormat="1" applyFont="1" applyFill="1" applyBorder="1" applyAlignment="1" applyProtection="1">
      <alignment vertical="center"/>
    </xf>
    <xf numFmtId="10" fontId="24" fillId="0" borderId="23" xfId="2" applyNumberFormat="1" applyFont="1" applyBorder="1" applyAlignment="1" applyProtection="1">
      <alignment vertical="center"/>
    </xf>
    <xf numFmtId="10" fontId="24" fillId="0" borderId="23" xfId="2" applyNumberFormat="1" applyFont="1" applyFill="1" applyBorder="1" applyAlignment="1" applyProtection="1">
      <alignment vertical="center"/>
    </xf>
    <xf numFmtId="0" fontId="17" fillId="4" borderId="15" xfId="0" applyNumberFormat="1" applyFont="1" applyFill="1" applyBorder="1" applyAlignment="1" applyProtection="1">
      <alignment horizontal="center" vertical="center" wrapText="1"/>
    </xf>
    <xf numFmtId="0" fontId="17" fillId="4" borderId="15" xfId="0" applyNumberFormat="1" applyFont="1" applyFill="1" applyBorder="1" applyAlignment="1" applyProtection="1">
      <alignment horizontal="centerContinuous" vertical="center" wrapText="1"/>
    </xf>
    <xf numFmtId="10" fontId="18" fillId="0" borderId="15" xfId="0" applyNumberFormat="1" applyFont="1" applyBorder="1" applyProtection="1"/>
    <xf numFmtId="167" fontId="18" fillId="3" borderId="15" xfId="0" applyNumberFormat="1" applyFont="1" applyFill="1" applyBorder="1" applyAlignment="1" applyProtection="1">
      <alignment horizontal="right"/>
      <protection locked="0"/>
    </xf>
    <xf numFmtId="167" fontId="18" fillId="0" borderId="15" xfId="0" applyNumberFormat="1" applyFont="1" applyFill="1" applyBorder="1" applyAlignment="1" applyProtection="1">
      <alignment horizontal="right"/>
      <protection locked="0"/>
    </xf>
    <xf numFmtId="10" fontId="18" fillId="0" borderId="15" xfId="0" applyNumberFormat="1" applyFont="1" applyFill="1" applyBorder="1" applyAlignment="1" applyProtection="1">
      <alignment horizontal="right"/>
      <protection locked="0"/>
    </xf>
    <xf numFmtId="167" fontId="18" fillId="0" borderId="15" xfId="0" applyNumberFormat="1" applyFont="1" applyBorder="1" applyAlignment="1" applyProtection="1">
      <alignment horizontal="right"/>
    </xf>
    <xf numFmtId="10" fontId="18" fillId="0" borderId="15" xfId="0" applyNumberFormat="1" applyFont="1" applyFill="1" applyBorder="1" applyAlignment="1" applyProtection="1">
      <alignment vertical="center"/>
      <protection locked="0"/>
    </xf>
    <xf numFmtId="167" fontId="18" fillId="3" borderId="15" xfId="0" applyNumberFormat="1" applyFont="1" applyFill="1" applyBorder="1" applyAlignment="1" applyProtection="1">
      <alignment horizontal="right" vertical="center"/>
      <protection locked="0"/>
    </xf>
    <xf numFmtId="167" fontId="18" fillId="0" borderId="15" xfId="0" applyNumberFormat="1" applyFont="1" applyFill="1" applyBorder="1" applyAlignment="1" applyProtection="1">
      <alignment horizontal="right" vertical="center"/>
      <protection locked="0"/>
    </xf>
    <xf numFmtId="10" fontId="18" fillId="0" borderId="15" xfId="0" applyNumberFormat="1" applyFont="1" applyFill="1" applyBorder="1" applyAlignment="1" applyProtection="1">
      <alignment horizontal="right" vertical="center"/>
      <protection locked="0"/>
    </xf>
    <xf numFmtId="0" fontId="17" fillId="4" borderId="24" xfId="0" applyNumberFormat="1" applyFont="1" applyFill="1" applyBorder="1" applyAlignment="1" applyProtection="1">
      <alignment horizontal="center" vertical="center" wrapText="1"/>
    </xf>
    <xf numFmtId="0" fontId="17" fillId="4" borderId="25" xfId="0" applyNumberFormat="1" applyFont="1" applyFill="1" applyBorder="1" applyAlignment="1" applyProtection="1">
      <alignment horizontal="centerContinuous" vertical="center" wrapText="1"/>
    </xf>
    <xf numFmtId="0" fontId="17" fillId="4" borderId="26" xfId="0" applyNumberFormat="1" applyFont="1" applyFill="1" applyBorder="1" applyAlignment="1" applyProtection="1">
      <alignment horizontal="centerContinuous" vertical="center" wrapText="1"/>
    </xf>
    <xf numFmtId="164" fontId="13" fillId="0" borderId="27" xfId="0" applyNumberFormat="1" applyFont="1" applyFill="1" applyBorder="1" applyAlignment="1" applyProtection="1">
      <alignment horizontal="left"/>
      <protection locked="0"/>
    </xf>
    <xf numFmtId="167" fontId="18" fillId="0" borderId="28" xfId="0" applyNumberFormat="1" applyFont="1" applyFill="1" applyBorder="1" applyAlignment="1" applyProtection="1">
      <alignment horizontal="right"/>
      <protection locked="0"/>
    </xf>
    <xf numFmtId="0" fontId="17" fillId="4" borderId="27" xfId="0" applyNumberFormat="1" applyFont="1" applyFill="1" applyBorder="1" applyAlignment="1" applyProtection="1">
      <alignment horizontal="center" vertical="center" wrapText="1"/>
    </xf>
    <xf numFmtId="0" fontId="17" fillId="4" borderId="28" xfId="0" applyNumberFormat="1" applyFont="1" applyFill="1" applyBorder="1" applyAlignment="1" applyProtection="1">
      <alignment horizontal="center" vertical="center" wrapText="1"/>
    </xf>
    <xf numFmtId="164" fontId="13" fillId="0" borderId="27" xfId="0" applyNumberFormat="1" applyFont="1" applyFill="1" applyBorder="1" applyAlignment="1" applyProtection="1">
      <alignment horizontal="left" vertical="center" wrapText="1"/>
      <protection locked="0"/>
    </xf>
    <xf numFmtId="167" fontId="18" fillId="0" borderId="28" xfId="0" applyNumberFormat="1" applyFont="1" applyFill="1" applyBorder="1" applyAlignment="1" applyProtection="1">
      <alignment horizontal="right" vertical="center"/>
      <protection locked="0"/>
    </xf>
    <xf numFmtId="0" fontId="13" fillId="0" borderId="27" xfId="0" applyNumberFormat="1" applyFont="1" applyFill="1" applyBorder="1" applyAlignment="1" applyProtection="1">
      <alignment horizontal="left" wrapText="1"/>
    </xf>
    <xf numFmtId="0" fontId="13" fillId="2" borderId="29" xfId="0" applyNumberFormat="1" applyFont="1" applyFill="1" applyBorder="1" applyAlignment="1" applyProtection="1">
      <alignment horizontal="left" wrapText="1"/>
    </xf>
    <xf numFmtId="10" fontId="13" fillId="2" borderId="30" xfId="0" applyNumberFormat="1" applyFont="1" applyFill="1" applyBorder="1" applyProtection="1"/>
    <xf numFmtId="167" fontId="13" fillId="2" borderId="30" xfId="0" applyNumberFormat="1" applyFont="1" applyFill="1" applyBorder="1" applyAlignment="1" applyProtection="1">
      <alignment horizontal="right"/>
    </xf>
    <xf numFmtId="167" fontId="13" fillId="2" borderId="31" xfId="0" applyNumberFormat="1" applyFont="1" applyFill="1" applyBorder="1" applyAlignment="1" applyProtection="1">
      <alignment horizontal="right"/>
    </xf>
    <xf numFmtId="166" fontId="13" fillId="2" borderId="30" xfId="2" applyNumberFormat="1" applyFont="1" applyFill="1" applyBorder="1" applyAlignment="1" applyProtection="1">
      <alignment horizontal="right"/>
    </xf>
    <xf numFmtId="166" fontId="18" fillId="0" borderId="15" xfId="0" applyNumberFormat="1" applyFont="1" applyBorder="1" applyAlignment="1" applyProtection="1">
      <alignment horizontal="right"/>
    </xf>
    <xf numFmtId="10" fontId="18" fillId="0" borderId="15" xfId="0" applyNumberFormat="1" applyFont="1" applyFill="1" applyBorder="1" applyProtection="1"/>
    <xf numFmtId="0" fontId="16" fillId="4" borderId="17" xfId="0" applyNumberFormat="1" applyFont="1" applyFill="1" applyBorder="1" applyAlignment="1" applyProtection="1">
      <alignment horizontal="center" vertical="center"/>
      <protection locked="0"/>
    </xf>
    <xf numFmtId="0" fontId="16" fillId="4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Alignment="1" applyProtection="1">
      <alignment horizontal="center" vertical="top" wrapText="1"/>
      <protection locked="0"/>
    </xf>
    <xf numFmtId="0" fontId="20" fillId="0" borderId="0" xfId="0" applyNumberFormat="1" applyFont="1" applyAlignment="1" applyProtection="1">
      <alignment horizontal="center" vertical="top" wrapText="1"/>
      <protection locked="0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NumberFormat="1" applyFont="1" applyFill="1" applyBorder="1" applyAlignment="1" applyProtection="1">
      <alignment horizontal="center" wrapText="1"/>
    </xf>
    <xf numFmtId="0" fontId="4" fillId="2" borderId="5" xfId="0" applyNumberFormat="1" applyFont="1" applyFill="1" applyBorder="1" applyAlignment="1" applyProtection="1">
      <alignment horizontal="center" wrapText="1"/>
    </xf>
    <xf numFmtId="0" fontId="4" fillId="2" borderId="12" xfId="0" applyNumberFormat="1" applyFont="1" applyFill="1" applyBorder="1" applyAlignment="1" applyProtection="1">
      <alignment horizontal="center" wrapText="1"/>
    </xf>
    <xf numFmtId="0" fontId="4" fillId="2" borderId="14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Alignment="1" applyProtection="1">
      <alignment horizontal="left"/>
    </xf>
    <xf numFmtId="0" fontId="0" fillId="0" borderId="0" xfId="0" applyNumberFormat="1" applyFont="1" applyProtection="1"/>
  </cellXfs>
  <cellStyles count="5">
    <cellStyle name="Millares" xfId="3" builtinId="3"/>
    <cellStyle name="Millares [0]" xfId="1" builtinId="6"/>
    <cellStyle name="Normal" xfId="0" builtinId="0"/>
    <cellStyle name="Normal 2" xfId="4" xr:uid="{1B01702D-22E3-472A-9718-B0E71029E18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Costos de supervisión anual promedio por cada ¢1,0 millón de Emisión (en colones) - </a:t>
            </a:r>
            <a:r>
              <a:rPr lang="es-CR" sz="1400" b="0" i="0" baseline="0">
                <a:solidFill>
                  <a:schemeClr val="tx1"/>
                </a:solidFill>
                <a:effectLst/>
              </a:rPr>
              <a:t>período 2011-2020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83126268497587E-2"/>
          <c:y val="8.7885735261060152E-2"/>
          <c:w val="0.91161586922693039"/>
          <c:h val="0.84621929030071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históricos'!$B$11</c:f>
              <c:strCache>
                <c:ptCount val="1"/>
                <c:pt idx="0">
                  <c:v>Costos de supervisión anual promedio por cada ¢1,0 millón de Emisión Registrada (en colones)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'Datos históricos'!$C$10:$N$10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'Datos históricos'!$C$11:$N$11</c:f>
              <c:numCache>
                <c:formatCode>0.0</c:formatCode>
                <c:ptCount val="6"/>
                <c:pt idx="0">
                  <c:v>276.66926871975073</c:v>
                </c:pt>
                <c:pt idx="1">
                  <c:v>225.86779789607687</c:v>
                </c:pt>
                <c:pt idx="2">
                  <c:v>220.24595759454957</c:v>
                </c:pt>
                <c:pt idx="3">
                  <c:v>209.77814775605691</c:v>
                </c:pt>
                <c:pt idx="4">
                  <c:v>209.19977852503837</c:v>
                </c:pt>
                <c:pt idx="5">
                  <c:v>218.20748087366067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6-4DBC-97C8-C286E446F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5534784"/>
        <c:axId val="1"/>
      </c:barChart>
      <c:catAx>
        <c:axId val="166553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6553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Costos de supervisión anual promedio por cada ¢1,0 millón de Ingresos Brutos (en colones) - </a:t>
            </a:r>
            <a:r>
              <a:rPr lang="es-CR" sz="1400" b="0" i="0" baseline="0">
                <a:solidFill>
                  <a:schemeClr val="tx1"/>
                </a:solidFill>
                <a:effectLst/>
              </a:rPr>
              <a:t>período 2017-2020</a:t>
            </a:r>
            <a:endParaRPr lang="en-US"/>
          </a:p>
        </c:rich>
      </c:tx>
      <c:layout>
        <c:manualLayout>
          <c:xMode val="edge"/>
          <c:yMode val="edge"/>
          <c:x val="0.21677094210114398"/>
          <c:y val="3.0757395119997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47021474885461"/>
          <c:y val="9.0545812131043485E-2"/>
          <c:w val="0.91161586922693039"/>
          <c:h val="0.84621929030071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históricos'!$B$18</c:f>
              <c:strCache>
                <c:ptCount val="1"/>
                <c:pt idx="0">
                  <c:v>Costos de supervisión anual promedio por cada ¢1,0 millón de Ingresos Brutos (en colones)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'Datos históricos'!$C$17:$N$17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'Datos históricos'!$C$18:$N$18</c:f>
              <c:numCache>
                <c:formatCode>0.0</c:formatCode>
                <c:ptCount val="6"/>
                <c:pt idx="0">
                  <c:v>5534.4210569728057</c:v>
                </c:pt>
                <c:pt idx="1">
                  <c:v>4517.2285336975337</c:v>
                </c:pt>
                <c:pt idx="2">
                  <c:v>4293.3217344951099</c:v>
                </c:pt>
                <c:pt idx="3">
                  <c:v>4189.5378726552735</c:v>
                </c:pt>
                <c:pt idx="4">
                  <c:v>4183.9955703776213</c:v>
                </c:pt>
                <c:pt idx="5">
                  <c:v>4275.8364800961908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A-4DEE-B4CE-F6866D0A7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5534784"/>
        <c:axId val="1"/>
      </c:barChart>
      <c:catAx>
        <c:axId val="166553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6553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328084</xdr:colOff>
      <xdr:row>0</xdr:row>
      <xdr:rowOff>105833</xdr:rowOff>
    </xdr:from>
    <xdr:to>
      <xdr:col>2</xdr:col>
      <xdr:colOff>118084</xdr:colOff>
      <xdr:row>4</xdr:row>
      <xdr:rowOff>172404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C520E2-E9C2-46D4-A12E-B8EC468C8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4" y="105833"/>
          <a:ext cx="3600000" cy="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44298</xdr:colOff>
      <xdr:row>24</xdr:row>
      <xdr:rowOff>187929</xdr:rowOff>
    </xdr:from>
    <xdr:to>
      <xdr:col>10</xdr:col>
      <xdr:colOff>925285</xdr:colOff>
      <xdr:row>48</xdr:row>
      <xdr:rowOff>66827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6AD9EA-3A9E-4919-874E-4151F3438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40821</xdr:colOff>
      <xdr:row>1</xdr:row>
      <xdr:rowOff>40822</xdr:rowOff>
    </xdr:from>
    <xdr:to>
      <xdr:col>1</xdr:col>
      <xdr:colOff>3640821</xdr:colOff>
      <xdr:row>5</xdr:row>
      <xdr:rowOff>65059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3298E2-EE38-458A-9118-C6B0CFE1E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821" y="231322"/>
          <a:ext cx="3600000" cy="828571"/>
        </a:xfrm>
        <a:prstGeom prst="rect">
          <a:avLst/>
        </a:prstGeom>
      </xdr:spPr>
    </xdr:pic>
    <xdr:clientData/>
  </xdr:twoCellAnchor>
  <xdr:twoCellAnchor>
    <xdr:from>
      <xdr:col>11</xdr:col>
      <xdr:colOff>1279071</xdr:colOff>
      <xdr:row>24</xdr:row>
      <xdr:rowOff>122464</xdr:rowOff>
    </xdr:from>
    <xdr:to>
      <xdr:col>22</xdr:col>
      <xdr:colOff>653143</xdr:colOff>
      <xdr:row>47</xdr:row>
      <xdr:rowOff>136071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315EF3-D164-4966-9155-ED952A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lista%20especial%20emisores-pao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junio"/>
      <sheetName val="setiembre"/>
      <sheetName val="diciembre"/>
      <sheetName val="1998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"/>
  <sheetViews>
    <sheetView showGridLines="0" tabSelected="1" topLeftCell="A13" zoomScale="90" zoomScaleNormal="90" workbookViewId="0">
      <selection activeCell="D19" sqref="D19"/>
    </sheetView>
  </sheetViews>
  <sheetFormatPr baseColWidth="10" defaultColWidth="9.140625" defaultRowHeight="15"/>
  <cols>
    <col min="1" max="1" width="5.140625" style="79" customWidth="1"/>
    <col min="2" max="2" width="52" style="79" customWidth="1"/>
    <col min="3" max="3" width="20" style="79" customWidth="1"/>
    <col min="4" max="4" width="28.28515625" style="79" customWidth="1"/>
    <col min="5" max="5" width="25.85546875" style="79" bestFit="1" customWidth="1"/>
    <col min="6" max="6" width="22.42578125" style="79" bestFit="1" customWidth="1"/>
    <col min="7" max="7" width="25.85546875" style="79" bestFit="1" customWidth="1"/>
    <col min="8" max="9" width="18.5703125" style="79" customWidth="1"/>
    <col min="10" max="10" width="5.140625" style="79" customWidth="1"/>
    <col min="11" max="11" width="19.42578125" style="79" customWidth="1"/>
    <col min="12" max="12" width="22.140625" style="79" customWidth="1"/>
    <col min="13" max="13" width="21.140625" style="79" customWidth="1"/>
    <col min="14" max="14" width="20.42578125" style="79" customWidth="1"/>
    <col min="15" max="15" width="21.7109375" style="79" customWidth="1"/>
    <col min="16" max="16" width="22.28515625" style="79" customWidth="1"/>
    <col min="17" max="17" width="16.42578125" style="79" customWidth="1"/>
    <col min="18" max="16384" width="9.140625" style="79"/>
  </cols>
  <sheetData>
    <row r="2" spans="2:8" ht="15" customHeight="1">
      <c r="C2" s="142" t="s">
        <v>367</v>
      </c>
      <c r="D2" s="143"/>
      <c r="E2" s="143"/>
      <c r="F2" s="143"/>
      <c r="G2" s="143"/>
    </row>
    <row r="3" spans="2:8" ht="15" customHeight="1">
      <c r="C3" s="143"/>
      <c r="D3" s="143"/>
      <c r="E3" s="143"/>
      <c r="F3" s="143"/>
      <c r="G3" s="143"/>
    </row>
    <row r="4" spans="2:8" ht="15" customHeight="1">
      <c r="C4" s="143"/>
      <c r="D4" s="143"/>
      <c r="E4" s="143"/>
      <c r="F4" s="143"/>
      <c r="G4" s="143"/>
    </row>
    <row r="5" spans="2:8" ht="15" customHeight="1">
      <c r="C5" s="143"/>
      <c r="D5" s="143"/>
      <c r="E5" s="143"/>
      <c r="F5" s="143"/>
      <c r="G5" s="143"/>
    </row>
    <row r="6" spans="2:8" ht="15.75" thickBot="1"/>
    <row r="7" spans="2:8" ht="34.5" customHeight="1" thickBot="1">
      <c r="B7" s="140" t="s">
        <v>358</v>
      </c>
      <c r="C7" s="141"/>
    </row>
    <row r="8" spans="2:8" ht="15.75">
      <c r="B8" s="80" t="s">
        <v>347</v>
      </c>
      <c r="C8" s="81">
        <v>1562942018.8800001</v>
      </c>
      <c r="F8" s="82"/>
    </row>
    <row r="9" spans="2:8" ht="15.75">
      <c r="B9" s="83" t="s">
        <v>346</v>
      </c>
      <c r="C9" s="84">
        <v>0.19789999999999999</v>
      </c>
      <c r="F9" s="82"/>
    </row>
    <row r="10" spans="2:8" ht="15.75">
      <c r="B10" s="83" t="s">
        <v>348</v>
      </c>
      <c r="C10" s="85">
        <v>5815439735.4399996</v>
      </c>
      <c r="F10" s="86"/>
    </row>
    <row r="11" spans="2:8" ht="15.75">
      <c r="B11" s="83" t="s">
        <v>349</v>
      </c>
      <c r="C11" s="85">
        <f>+C8*C9</f>
        <v>309306225.53635204</v>
      </c>
      <c r="F11" s="87"/>
    </row>
    <row r="12" spans="2:8" ht="15.75">
      <c r="B12" s="88" t="s">
        <v>0</v>
      </c>
      <c r="C12" s="85">
        <f>+C10+C11</f>
        <v>6124745960.9763517</v>
      </c>
      <c r="F12" s="82"/>
    </row>
    <row r="13" spans="2:8" ht="15.75">
      <c r="B13" s="89" t="s">
        <v>350</v>
      </c>
      <c r="C13" s="90">
        <f>+C12*20%</f>
        <v>1224949192.1952703</v>
      </c>
      <c r="F13" s="86"/>
    </row>
    <row r="14" spans="2:8" ht="16.5" thickBot="1">
      <c r="B14" s="91"/>
      <c r="C14" s="92"/>
      <c r="F14" s="86"/>
    </row>
    <row r="15" spans="2:8" ht="15.75" thickBot="1">
      <c r="B15" s="93"/>
      <c r="C15" s="94"/>
      <c r="D15" s="94"/>
      <c r="E15" s="95"/>
      <c r="F15" s="86"/>
    </row>
    <row r="16" spans="2:8" s="63" customFormat="1" ht="63">
      <c r="B16" s="123" t="s">
        <v>364</v>
      </c>
      <c r="C16" s="124" t="s">
        <v>360</v>
      </c>
      <c r="D16" s="124" t="s">
        <v>376</v>
      </c>
      <c r="E16" s="124" t="s">
        <v>366</v>
      </c>
      <c r="F16" s="124" t="s">
        <v>2</v>
      </c>
      <c r="G16" s="124" t="s">
        <v>378</v>
      </c>
      <c r="H16" s="125" t="s">
        <v>379</v>
      </c>
    </row>
    <row r="17" spans="1:9" s="82" customFormat="1" ht="17.25" customHeight="1">
      <c r="A17" s="96"/>
      <c r="B17" s="126" t="s">
        <v>361</v>
      </c>
      <c r="C17" s="114">
        <v>1E-3</v>
      </c>
      <c r="D17" s="115">
        <v>0</v>
      </c>
      <c r="E17" s="116">
        <f>+D17*C17</f>
        <v>0</v>
      </c>
      <c r="F17" s="117">
        <f>+E17/$E$22</f>
        <v>0</v>
      </c>
      <c r="G17" s="116">
        <f t="shared" ref="G17:G18" si="0">+$C$13*F17</f>
        <v>0</v>
      </c>
      <c r="H17" s="127">
        <f>+G17/12</f>
        <v>0</v>
      </c>
      <c r="I17" s="97"/>
    </row>
    <row r="18" spans="1:9" s="63" customFormat="1" ht="15.75" hidden="1">
      <c r="A18" s="66"/>
      <c r="B18" s="126" t="s">
        <v>381</v>
      </c>
      <c r="C18" s="114">
        <v>1E-3</v>
      </c>
      <c r="D18" s="118">
        <v>1151805696481.8301</v>
      </c>
      <c r="E18" s="118">
        <f>+D18*C18</f>
        <v>1151805696.4818301</v>
      </c>
      <c r="F18" s="138">
        <f>+E18/$E$22</f>
        <v>0.2622103434018454</v>
      </c>
      <c r="G18" s="118">
        <f t="shared" si="0"/>
        <v>321194348.33533496</v>
      </c>
      <c r="H18" s="127">
        <f>+G18/12</f>
        <v>26766195.694611248</v>
      </c>
      <c r="I18" s="67"/>
    </row>
    <row r="19" spans="1:9" s="63" customFormat="1" ht="63">
      <c r="A19" s="66"/>
      <c r="B19" s="128" t="s">
        <v>368</v>
      </c>
      <c r="C19" s="113" t="s">
        <v>360</v>
      </c>
      <c r="D19" s="113" t="s">
        <v>377</v>
      </c>
      <c r="E19" s="112" t="s">
        <v>366</v>
      </c>
      <c r="F19" s="112" t="s">
        <v>2</v>
      </c>
      <c r="G19" s="112" t="s">
        <v>378</v>
      </c>
      <c r="H19" s="129" t="s">
        <v>379</v>
      </c>
    </row>
    <row r="20" spans="1:9" s="82" customFormat="1" ht="31.5">
      <c r="A20" s="96"/>
      <c r="B20" s="130" t="s">
        <v>365</v>
      </c>
      <c r="C20" s="119">
        <v>0.02</v>
      </c>
      <c r="D20" s="120">
        <v>0</v>
      </c>
      <c r="E20" s="121">
        <f>+C20*D20</f>
        <v>0</v>
      </c>
      <c r="F20" s="122">
        <f>+E20/$E$22</f>
        <v>0</v>
      </c>
      <c r="G20" s="121">
        <f t="shared" ref="G20:G21" si="1">+$C$13*F20</f>
        <v>0</v>
      </c>
      <c r="H20" s="131">
        <f>+G20/12</f>
        <v>0</v>
      </c>
      <c r="I20" s="97"/>
    </row>
    <row r="21" spans="1:9" s="63" customFormat="1" ht="15.75" hidden="1">
      <c r="A21" s="64"/>
      <c r="B21" s="132" t="s">
        <v>382</v>
      </c>
      <c r="C21" s="139">
        <v>0.02</v>
      </c>
      <c r="D21" s="118">
        <v>162043632270.60001</v>
      </c>
      <c r="E21" s="118">
        <f t="shared" ref="E21" si="2">+C21*D21</f>
        <v>3240872645.4120002</v>
      </c>
      <c r="F21" s="138">
        <f>+E21/$E$22</f>
        <v>0.73778965659815454</v>
      </c>
      <c r="G21" s="118">
        <f t="shared" si="1"/>
        <v>903754843.85993528</v>
      </c>
      <c r="H21" s="131">
        <f>+G21/12</f>
        <v>75312903.654994607</v>
      </c>
      <c r="I21" s="65"/>
    </row>
    <row r="22" spans="1:9" s="63" customFormat="1" ht="16.5" thickBot="1">
      <c r="A22" s="64"/>
      <c r="B22" s="133" t="s">
        <v>59</v>
      </c>
      <c r="C22" s="134" t="s">
        <v>4</v>
      </c>
      <c r="D22" s="135">
        <f>+D18+D21+D17+D20</f>
        <v>1313849328752.4302</v>
      </c>
      <c r="E22" s="135">
        <f>+E18+E21+E17+E20</f>
        <v>4392678341.8938303</v>
      </c>
      <c r="F22" s="137">
        <f>SUM(F17:F21)</f>
        <v>1</v>
      </c>
      <c r="G22" s="135">
        <f>SUM(G17:G21)</f>
        <v>1224949192.1952703</v>
      </c>
      <c r="H22" s="136">
        <f>+G22/12</f>
        <v>102079099.34960586</v>
      </c>
      <c r="I22" s="65"/>
    </row>
    <row r="23" spans="1:9" s="63" customFormat="1">
      <c r="A23" s="64"/>
      <c r="B23" s="64"/>
      <c r="C23" s="64"/>
      <c r="D23" s="65"/>
      <c r="E23" s="65"/>
      <c r="F23" s="65"/>
      <c r="G23" s="65"/>
      <c r="H23" s="65"/>
      <c r="I23" s="65"/>
    </row>
    <row r="24" spans="1:9" ht="15.75">
      <c r="A24" s="101"/>
      <c r="B24" s="103" t="s">
        <v>352</v>
      </c>
      <c r="C24" s="101"/>
      <c r="D24" s="102"/>
      <c r="E24" s="102"/>
      <c r="F24" s="102"/>
      <c r="G24" s="102"/>
      <c r="H24" s="102"/>
      <c r="I24" s="102"/>
    </row>
    <row r="25" spans="1:9" ht="15.75">
      <c r="B25" s="98" t="s">
        <v>351</v>
      </c>
    </row>
    <row r="26" spans="1:9" ht="15.75">
      <c r="B26" s="99" t="s">
        <v>380</v>
      </c>
    </row>
    <row r="27" spans="1:9" ht="15.75">
      <c r="B27" s="98" t="s">
        <v>373</v>
      </c>
    </row>
    <row r="28" spans="1:9" ht="15.75">
      <c r="B28" s="98"/>
    </row>
    <row r="29" spans="1:9" ht="15.75">
      <c r="B29" s="98" t="s">
        <v>353</v>
      </c>
    </row>
    <row r="30" spans="1:9" ht="15.75">
      <c r="B30" s="98" t="s">
        <v>359</v>
      </c>
    </row>
  </sheetData>
  <mergeCells count="2">
    <mergeCell ref="B7:C7"/>
    <mergeCell ref="C2:G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6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9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165</v>
      </c>
      <c r="B10" s="26" t="s">
        <v>166</v>
      </c>
      <c r="C10" s="26" t="s">
        <v>167</v>
      </c>
      <c r="D10" s="28" t="s">
        <v>138</v>
      </c>
      <c r="E10" s="30" t="s">
        <v>168</v>
      </c>
      <c r="F10" s="32" t="s">
        <v>169</v>
      </c>
      <c r="G10" s="32" t="s">
        <v>170</v>
      </c>
      <c r="H10" s="34" t="s">
        <v>4</v>
      </c>
      <c r="I10" s="36" t="s">
        <v>106</v>
      </c>
      <c r="J10" s="38">
        <v>2000000000</v>
      </c>
    </row>
    <row r="11" spans="1:10">
      <c r="A11" s="25"/>
      <c r="B11" s="27"/>
      <c r="C11" s="27"/>
      <c r="D11" s="29"/>
      <c r="E11" s="31"/>
      <c r="F11" s="33"/>
      <c r="G11" s="33"/>
      <c r="H11" s="35"/>
      <c r="I11" s="37"/>
      <c r="J11" s="39"/>
    </row>
    <row r="12" spans="1:10">
      <c r="A12" s="40" t="s">
        <v>107</v>
      </c>
    </row>
    <row r="14" spans="1:10" ht="26.25">
      <c r="A14" s="19" t="s">
        <v>108</v>
      </c>
      <c r="B14" s="20" t="s">
        <v>109</v>
      </c>
      <c r="C14" s="20" t="s">
        <v>110</v>
      </c>
      <c r="D14" s="20" t="s">
        <v>111</v>
      </c>
      <c r="E14" s="20" t="s">
        <v>112</v>
      </c>
      <c r="F14" s="20" t="s">
        <v>113</v>
      </c>
      <c r="G14" s="21" t="s">
        <v>114</v>
      </c>
    </row>
    <row r="15" spans="1:10" ht="12.75" customHeight="1">
      <c r="A15" s="4" t="s">
        <v>115</v>
      </c>
      <c r="B15" s="42">
        <v>31</v>
      </c>
      <c r="C15" s="22" t="s">
        <v>167</v>
      </c>
      <c r="D15" s="47">
        <v>2000000000</v>
      </c>
      <c r="E15" s="42">
        <v>31</v>
      </c>
      <c r="F15" s="47">
        <f t="shared" ref="F15:F24" si="0">(D15 / B15) * E15</f>
        <v>2000000000</v>
      </c>
      <c r="G15" s="51">
        <v>2000000000</v>
      </c>
    </row>
    <row r="16" spans="1:10">
      <c r="A16" s="41" t="s">
        <v>116</v>
      </c>
      <c r="B16" s="43">
        <v>29</v>
      </c>
      <c r="C16" s="45" t="s">
        <v>167</v>
      </c>
      <c r="D16" s="48">
        <v>2000000000</v>
      </c>
      <c r="E16" s="43">
        <v>29</v>
      </c>
      <c r="F16" s="48">
        <f t="shared" si="0"/>
        <v>1999999999.9999998</v>
      </c>
      <c r="G16" s="52">
        <v>2000000000</v>
      </c>
    </row>
    <row r="17" spans="1:7">
      <c r="A17" s="41" t="s">
        <v>117</v>
      </c>
      <c r="B17" s="43">
        <v>31</v>
      </c>
      <c r="C17" s="45" t="s">
        <v>167</v>
      </c>
      <c r="D17" s="48">
        <v>2000000000</v>
      </c>
      <c r="E17" s="43">
        <v>31</v>
      </c>
      <c r="F17" s="48">
        <f t="shared" si="0"/>
        <v>2000000000</v>
      </c>
      <c r="G17" s="52">
        <v>2000000000</v>
      </c>
    </row>
    <row r="18" spans="1:7">
      <c r="A18" s="41" t="s">
        <v>118</v>
      </c>
      <c r="B18" s="43">
        <v>30</v>
      </c>
      <c r="C18" s="45" t="s">
        <v>167</v>
      </c>
      <c r="D18" s="48">
        <v>2000000000</v>
      </c>
      <c r="E18" s="43">
        <v>30</v>
      </c>
      <c r="F18" s="48">
        <f t="shared" si="0"/>
        <v>2000000000</v>
      </c>
      <c r="G18" s="52">
        <v>2000000000</v>
      </c>
    </row>
    <row r="19" spans="1:7">
      <c r="A19" s="41" t="s">
        <v>119</v>
      </c>
      <c r="B19" s="43">
        <v>31</v>
      </c>
      <c r="C19" s="45" t="s">
        <v>167</v>
      </c>
      <c r="D19" s="48">
        <v>2000000000</v>
      </c>
      <c r="E19" s="43">
        <v>31</v>
      </c>
      <c r="F19" s="48">
        <f t="shared" si="0"/>
        <v>2000000000</v>
      </c>
      <c r="G19" s="52">
        <v>2000000000</v>
      </c>
    </row>
    <row r="20" spans="1:7">
      <c r="A20" s="41" t="s">
        <v>120</v>
      </c>
      <c r="B20" s="43">
        <v>30</v>
      </c>
      <c r="C20" s="45" t="s">
        <v>167</v>
      </c>
      <c r="D20" s="48">
        <v>2000000000</v>
      </c>
      <c r="E20" s="43">
        <v>30</v>
      </c>
      <c r="F20" s="48">
        <f t="shared" si="0"/>
        <v>2000000000</v>
      </c>
      <c r="G20" s="52">
        <v>2000000000</v>
      </c>
    </row>
    <row r="21" spans="1:7">
      <c r="A21" s="41" t="s">
        <v>121</v>
      </c>
      <c r="B21" s="43">
        <v>31</v>
      </c>
      <c r="C21" s="45" t="s">
        <v>167</v>
      </c>
      <c r="D21" s="48">
        <v>2000000000</v>
      </c>
      <c r="E21" s="43">
        <v>31</v>
      </c>
      <c r="F21" s="48">
        <f t="shared" si="0"/>
        <v>2000000000</v>
      </c>
      <c r="G21" s="52">
        <v>2000000000</v>
      </c>
    </row>
    <row r="22" spans="1:7">
      <c r="A22" s="41" t="s">
        <v>122</v>
      </c>
      <c r="B22" s="43">
        <v>31</v>
      </c>
      <c r="C22" s="45" t="s">
        <v>167</v>
      </c>
      <c r="D22" s="48">
        <v>2000000000</v>
      </c>
      <c r="E22" s="43">
        <v>31</v>
      </c>
      <c r="F22" s="48">
        <f t="shared" si="0"/>
        <v>2000000000</v>
      </c>
      <c r="G22" s="52">
        <v>2000000000</v>
      </c>
    </row>
    <row r="23" spans="1:7">
      <c r="A23" s="41" t="s">
        <v>123</v>
      </c>
      <c r="B23" s="43">
        <v>30</v>
      </c>
      <c r="C23" s="45" t="s">
        <v>167</v>
      </c>
      <c r="D23" s="48">
        <v>2000000000</v>
      </c>
      <c r="E23" s="43">
        <v>30</v>
      </c>
      <c r="F23" s="48">
        <f t="shared" si="0"/>
        <v>2000000000</v>
      </c>
      <c r="G23" s="52">
        <v>2000000000</v>
      </c>
    </row>
    <row r="24" spans="1:7">
      <c r="A24" s="41" t="s">
        <v>124</v>
      </c>
      <c r="B24" s="43">
        <v>31</v>
      </c>
      <c r="C24" s="45" t="s">
        <v>167</v>
      </c>
      <c r="D24" s="48">
        <v>2000000000</v>
      </c>
      <c r="E24" s="43">
        <v>21</v>
      </c>
      <c r="F24" s="48">
        <f t="shared" si="0"/>
        <v>1354838709.6774194</v>
      </c>
      <c r="G24" s="52">
        <v>1354838709.6774001</v>
      </c>
    </row>
    <row r="25" spans="1:7">
      <c r="A25" s="5"/>
      <c r="B25" s="44"/>
      <c r="C25" s="23"/>
      <c r="D25" s="49"/>
      <c r="E25" s="44"/>
      <c r="F25" s="55" t="s">
        <v>127</v>
      </c>
      <c r="G25" s="54">
        <v>19354838709.677399</v>
      </c>
    </row>
    <row r="26" spans="1:7">
      <c r="F26" s="56" t="s">
        <v>128</v>
      </c>
      <c r="G26" s="53">
        <v>1612903225.8064001</v>
      </c>
    </row>
  </sheetData>
  <mergeCells count="1">
    <mergeCell ref="A6:B6"/>
  </mergeCells>
  <hyperlinks>
    <hyperlink ref="A4" location="TipoCambio!A1" display="Tipos de Cambio Utilizados" xr:uid="{00000000-0004-0000-0800-000000000000}"/>
    <hyperlink ref="C6" location="Consolidado!A1" display="Consolidado" xr:uid="{00000000-0004-0000-0800-000001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5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10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 ht="26.25">
      <c r="A10" s="24" t="s">
        <v>171</v>
      </c>
      <c r="B10" s="26" t="s">
        <v>172</v>
      </c>
      <c r="C10" s="26" t="s">
        <v>173</v>
      </c>
      <c r="D10" s="28" t="s">
        <v>64</v>
      </c>
      <c r="E10" s="30" t="s">
        <v>174</v>
      </c>
      <c r="F10" s="32" t="s">
        <v>175</v>
      </c>
      <c r="G10" s="32" t="s">
        <v>176</v>
      </c>
      <c r="H10" s="34" t="s">
        <v>4</v>
      </c>
      <c r="I10" s="36" t="s">
        <v>106</v>
      </c>
      <c r="J10" s="38">
        <v>500000</v>
      </c>
    </row>
    <row r="11" spans="1:10" ht="26.25">
      <c r="A11" s="57" t="s">
        <v>171</v>
      </c>
      <c r="B11" s="58" t="s">
        <v>177</v>
      </c>
      <c r="C11" s="58" t="s">
        <v>178</v>
      </c>
      <c r="D11" s="59" t="s">
        <v>64</v>
      </c>
      <c r="E11" s="60" t="s">
        <v>174</v>
      </c>
      <c r="F11" s="46" t="s">
        <v>179</v>
      </c>
      <c r="G11" s="46" t="s">
        <v>176</v>
      </c>
      <c r="H11" s="50" t="s">
        <v>4</v>
      </c>
      <c r="I11" s="61" t="s">
        <v>106</v>
      </c>
      <c r="J11" s="62">
        <v>500000</v>
      </c>
    </row>
    <row r="12" spans="1:10" ht="26.25">
      <c r="A12" s="57" t="s">
        <v>171</v>
      </c>
      <c r="B12" s="58" t="s">
        <v>180</v>
      </c>
      <c r="C12" s="58" t="s">
        <v>181</v>
      </c>
      <c r="D12" s="59" t="s">
        <v>64</v>
      </c>
      <c r="E12" s="60" t="s">
        <v>174</v>
      </c>
      <c r="F12" s="46" t="s">
        <v>182</v>
      </c>
      <c r="G12" s="46" t="s">
        <v>176</v>
      </c>
      <c r="H12" s="50" t="s">
        <v>4</v>
      </c>
      <c r="I12" s="61" t="s">
        <v>106</v>
      </c>
      <c r="J12" s="62">
        <v>500000</v>
      </c>
    </row>
    <row r="13" spans="1:10" ht="26.25">
      <c r="A13" s="57" t="s">
        <v>171</v>
      </c>
      <c r="B13" s="58" t="s">
        <v>183</v>
      </c>
      <c r="C13" s="58" t="s">
        <v>184</v>
      </c>
      <c r="D13" s="59" t="s">
        <v>64</v>
      </c>
      <c r="E13" s="60" t="s">
        <v>174</v>
      </c>
      <c r="F13" s="46" t="s">
        <v>185</v>
      </c>
      <c r="G13" s="46" t="s">
        <v>176</v>
      </c>
      <c r="H13" s="50" t="s">
        <v>4</v>
      </c>
      <c r="I13" s="61" t="s">
        <v>106</v>
      </c>
      <c r="J13" s="62">
        <v>600000</v>
      </c>
    </row>
    <row r="14" spans="1:10" ht="26.25">
      <c r="A14" s="57" t="s">
        <v>171</v>
      </c>
      <c r="B14" s="58" t="s">
        <v>186</v>
      </c>
      <c r="C14" s="58" t="s">
        <v>187</v>
      </c>
      <c r="D14" s="59" t="s">
        <v>64</v>
      </c>
      <c r="E14" s="60" t="s">
        <v>174</v>
      </c>
      <c r="F14" s="46" t="s">
        <v>188</v>
      </c>
      <c r="G14" s="46" t="s">
        <v>176</v>
      </c>
      <c r="H14" s="50" t="s">
        <v>4</v>
      </c>
      <c r="I14" s="61" t="s">
        <v>106</v>
      </c>
      <c r="J14" s="62">
        <v>600000</v>
      </c>
    </row>
    <row r="15" spans="1:10" ht="26.25">
      <c r="A15" s="57" t="s">
        <v>171</v>
      </c>
      <c r="B15" s="58" t="s">
        <v>189</v>
      </c>
      <c r="C15" s="58" t="s">
        <v>190</v>
      </c>
      <c r="D15" s="59" t="s">
        <v>64</v>
      </c>
      <c r="E15" s="60" t="s">
        <v>174</v>
      </c>
      <c r="F15" s="46" t="s">
        <v>191</v>
      </c>
      <c r="G15" s="46" t="s">
        <v>176</v>
      </c>
      <c r="H15" s="50" t="s">
        <v>4</v>
      </c>
      <c r="I15" s="61" t="s">
        <v>106</v>
      </c>
      <c r="J15" s="62">
        <v>600000</v>
      </c>
    </row>
    <row r="16" spans="1:10" ht="26.25">
      <c r="A16" s="57" t="s">
        <v>171</v>
      </c>
      <c r="B16" s="58" t="s">
        <v>192</v>
      </c>
      <c r="C16" s="58" t="s">
        <v>193</v>
      </c>
      <c r="D16" s="59" t="s">
        <v>64</v>
      </c>
      <c r="E16" s="60" t="s">
        <v>174</v>
      </c>
      <c r="F16" s="46" t="s">
        <v>194</v>
      </c>
      <c r="G16" s="46" t="s">
        <v>176</v>
      </c>
      <c r="H16" s="50" t="s">
        <v>4</v>
      </c>
      <c r="I16" s="61" t="s">
        <v>106</v>
      </c>
      <c r="J16" s="62">
        <v>700000</v>
      </c>
    </row>
    <row r="17" spans="1:10" ht="26.25">
      <c r="A17" s="57" t="s">
        <v>171</v>
      </c>
      <c r="B17" s="58" t="s">
        <v>195</v>
      </c>
      <c r="C17" s="58" t="s">
        <v>196</v>
      </c>
      <c r="D17" s="59" t="s">
        <v>64</v>
      </c>
      <c r="E17" s="60" t="s">
        <v>174</v>
      </c>
      <c r="F17" s="46" t="s">
        <v>197</v>
      </c>
      <c r="G17" s="46" t="s">
        <v>176</v>
      </c>
      <c r="H17" s="50" t="s">
        <v>4</v>
      </c>
      <c r="I17" s="61" t="s">
        <v>106</v>
      </c>
      <c r="J17" s="62">
        <v>800000</v>
      </c>
    </row>
    <row r="18" spans="1:10" ht="26.25">
      <c r="A18" s="57" t="s">
        <v>171</v>
      </c>
      <c r="B18" s="58" t="s">
        <v>198</v>
      </c>
      <c r="C18" s="58" t="s">
        <v>199</v>
      </c>
      <c r="D18" s="59" t="s">
        <v>64</v>
      </c>
      <c r="E18" s="60" t="s">
        <v>174</v>
      </c>
      <c r="F18" s="46" t="s">
        <v>200</v>
      </c>
      <c r="G18" s="46" t="s">
        <v>176</v>
      </c>
      <c r="H18" s="50" t="s">
        <v>4</v>
      </c>
      <c r="I18" s="61" t="s">
        <v>106</v>
      </c>
      <c r="J18" s="62">
        <v>800000</v>
      </c>
    </row>
    <row r="19" spans="1:10" ht="26.25">
      <c r="A19" s="57" t="s">
        <v>171</v>
      </c>
      <c r="B19" s="58" t="s">
        <v>201</v>
      </c>
      <c r="C19" s="58" t="s">
        <v>202</v>
      </c>
      <c r="D19" s="59" t="s">
        <v>64</v>
      </c>
      <c r="E19" s="60" t="s">
        <v>174</v>
      </c>
      <c r="F19" s="46" t="s">
        <v>203</v>
      </c>
      <c r="G19" s="46" t="s">
        <v>176</v>
      </c>
      <c r="H19" s="50" t="s">
        <v>4</v>
      </c>
      <c r="I19" s="61" t="s">
        <v>106</v>
      </c>
      <c r="J19" s="62">
        <v>800000</v>
      </c>
    </row>
    <row r="20" spans="1:10">
      <c r="A20" s="25"/>
      <c r="B20" s="27"/>
      <c r="C20" s="27"/>
      <c r="D20" s="29"/>
      <c r="E20" s="31"/>
      <c r="F20" s="33"/>
      <c r="G20" s="33"/>
      <c r="H20" s="35"/>
      <c r="I20" s="37"/>
      <c r="J20" s="39"/>
    </row>
    <row r="21" spans="1:10">
      <c r="A21" s="40" t="s">
        <v>107</v>
      </c>
    </row>
    <row r="23" spans="1:10" ht="26.25">
      <c r="A23" s="19" t="s">
        <v>108</v>
      </c>
      <c r="B23" s="20" t="s">
        <v>109</v>
      </c>
      <c r="C23" s="20" t="s">
        <v>110</v>
      </c>
      <c r="D23" s="20" t="s">
        <v>111</v>
      </c>
      <c r="E23" s="20" t="s">
        <v>112</v>
      </c>
      <c r="F23" s="20" t="s">
        <v>113</v>
      </c>
      <c r="G23" s="21" t="s">
        <v>114</v>
      </c>
    </row>
    <row r="24" spans="1:10" ht="12.75" customHeight="1">
      <c r="A24" s="4" t="s">
        <v>115</v>
      </c>
      <c r="B24" s="42">
        <v>31</v>
      </c>
      <c r="C24" s="22" t="s">
        <v>173</v>
      </c>
      <c r="D24" s="47">
        <v>500000</v>
      </c>
      <c r="E24" s="42">
        <v>31</v>
      </c>
      <c r="F24" s="47">
        <f t="shared" ref="F24:F55" si="0">(D24 / B24) * E24</f>
        <v>500000</v>
      </c>
      <c r="G24" s="51">
        <v>285045000</v>
      </c>
    </row>
    <row r="25" spans="1:10">
      <c r="A25" s="41" t="s">
        <v>116</v>
      </c>
      <c r="B25" s="43">
        <v>29</v>
      </c>
      <c r="C25" s="45" t="s">
        <v>173</v>
      </c>
      <c r="D25" s="48">
        <v>500000</v>
      </c>
      <c r="E25" s="43">
        <v>29</v>
      </c>
      <c r="F25" s="48">
        <f t="shared" si="0"/>
        <v>499999.99999999994</v>
      </c>
      <c r="G25" s="52">
        <v>285045000</v>
      </c>
    </row>
    <row r="26" spans="1:10">
      <c r="A26" s="41" t="s">
        <v>117</v>
      </c>
      <c r="B26" s="43">
        <v>31</v>
      </c>
      <c r="C26" s="45" t="s">
        <v>173</v>
      </c>
      <c r="D26" s="48">
        <v>500000</v>
      </c>
      <c r="E26" s="43">
        <v>31</v>
      </c>
      <c r="F26" s="48">
        <f t="shared" si="0"/>
        <v>500000</v>
      </c>
      <c r="G26" s="52">
        <v>285045000</v>
      </c>
    </row>
    <row r="27" spans="1:10">
      <c r="A27" s="41" t="s">
        <v>118</v>
      </c>
      <c r="B27" s="43">
        <v>30</v>
      </c>
      <c r="C27" s="45" t="s">
        <v>173</v>
      </c>
      <c r="D27" s="48">
        <v>500000</v>
      </c>
      <c r="E27" s="43">
        <v>30</v>
      </c>
      <c r="F27" s="48">
        <f t="shared" si="0"/>
        <v>500000.00000000006</v>
      </c>
      <c r="G27" s="52">
        <v>285045000</v>
      </c>
    </row>
    <row r="28" spans="1:10">
      <c r="A28" s="41" t="s">
        <v>119</v>
      </c>
      <c r="B28" s="43">
        <v>31</v>
      </c>
      <c r="C28" s="45" t="s">
        <v>173</v>
      </c>
      <c r="D28" s="48">
        <v>500000</v>
      </c>
      <c r="E28" s="43">
        <v>31</v>
      </c>
      <c r="F28" s="48">
        <f t="shared" si="0"/>
        <v>500000</v>
      </c>
      <c r="G28" s="52">
        <v>285045000</v>
      </c>
    </row>
    <row r="29" spans="1:10">
      <c r="A29" s="41" t="s">
        <v>120</v>
      </c>
      <c r="B29" s="43">
        <v>30</v>
      </c>
      <c r="C29" s="45" t="s">
        <v>173</v>
      </c>
      <c r="D29" s="48">
        <v>500000</v>
      </c>
      <c r="E29" s="43">
        <v>30</v>
      </c>
      <c r="F29" s="48">
        <f t="shared" si="0"/>
        <v>500000.00000000006</v>
      </c>
      <c r="G29" s="52">
        <v>285045000</v>
      </c>
    </row>
    <row r="30" spans="1:10">
      <c r="A30" s="41" t="s">
        <v>121</v>
      </c>
      <c r="B30" s="43">
        <v>31</v>
      </c>
      <c r="C30" s="45" t="s">
        <v>173</v>
      </c>
      <c r="D30" s="48">
        <v>500000</v>
      </c>
      <c r="E30" s="43">
        <v>31</v>
      </c>
      <c r="F30" s="48">
        <f t="shared" si="0"/>
        <v>500000</v>
      </c>
      <c r="G30" s="52">
        <v>285045000</v>
      </c>
    </row>
    <row r="31" spans="1:10">
      <c r="A31" s="41" t="s">
        <v>122</v>
      </c>
      <c r="B31" s="43">
        <v>31</v>
      </c>
      <c r="C31" s="45" t="s">
        <v>173</v>
      </c>
      <c r="D31" s="48">
        <v>500000</v>
      </c>
      <c r="E31" s="43">
        <v>31</v>
      </c>
      <c r="F31" s="48">
        <f t="shared" si="0"/>
        <v>500000</v>
      </c>
      <c r="G31" s="52">
        <v>285045000</v>
      </c>
    </row>
    <row r="32" spans="1:10">
      <c r="A32" s="41" t="s">
        <v>123</v>
      </c>
      <c r="B32" s="43">
        <v>30</v>
      </c>
      <c r="C32" s="45" t="s">
        <v>173</v>
      </c>
      <c r="D32" s="48">
        <v>500000</v>
      </c>
      <c r="E32" s="43">
        <v>30</v>
      </c>
      <c r="F32" s="48">
        <f t="shared" si="0"/>
        <v>500000.00000000006</v>
      </c>
      <c r="G32" s="52">
        <v>285045000</v>
      </c>
    </row>
    <row r="33" spans="1:7">
      <c r="A33" s="41" t="s">
        <v>124</v>
      </c>
      <c r="B33" s="43">
        <v>31</v>
      </c>
      <c r="C33" s="45" t="s">
        <v>173</v>
      </c>
      <c r="D33" s="48">
        <v>500000</v>
      </c>
      <c r="E33" s="43">
        <v>31</v>
      </c>
      <c r="F33" s="48">
        <f t="shared" si="0"/>
        <v>500000</v>
      </c>
      <c r="G33" s="52">
        <v>285045000</v>
      </c>
    </row>
    <row r="34" spans="1:7">
      <c r="A34" s="41" t="s">
        <v>125</v>
      </c>
      <c r="B34" s="43">
        <v>30</v>
      </c>
      <c r="C34" s="45" t="s">
        <v>173</v>
      </c>
      <c r="D34" s="48">
        <v>500000</v>
      </c>
      <c r="E34" s="43">
        <v>30</v>
      </c>
      <c r="F34" s="48">
        <f t="shared" si="0"/>
        <v>500000.00000000006</v>
      </c>
      <c r="G34" s="52">
        <v>285045000</v>
      </c>
    </row>
    <row r="35" spans="1:7">
      <c r="A35" s="41" t="s">
        <v>126</v>
      </c>
      <c r="B35" s="43">
        <v>31</v>
      </c>
      <c r="C35" s="45" t="s">
        <v>173</v>
      </c>
      <c r="D35" s="48">
        <v>500000</v>
      </c>
      <c r="E35" s="43">
        <v>31</v>
      </c>
      <c r="F35" s="48">
        <f t="shared" si="0"/>
        <v>500000</v>
      </c>
      <c r="G35" s="52">
        <v>285045000</v>
      </c>
    </row>
    <row r="36" spans="1:7">
      <c r="A36" s="41" t="s">
        <v>115</v>
      </c>
      <c r="B36" s="43">
        <v>31</v>
      </c>
      <c r="C36" s="45" t="s">
        <v>178</v>
      </c>
      <c r="D36" s="48">
        <v>500000</v>
      </c>
      <c r="E36" s="43">
        <v>31</v>
      </c>
      <c r="F36" s="48">
        <f t="shared" si="0"/>
        <v>500000</v>
      </c>
      <c r="G36" s="52">
        <v>285045000</v>
      </c>
    </row>
    <row r="37" spans="1:7">
      <c r="A37" s="41" t="s">
        <v>116</v>
      </c>
      <c r="B37" s="43">
        <v>29</v>
      </c>
      <c r="C37" s="45" t="s">
        <v>178</v>
      </c>
      <c r="D37" s="48">
        <v>500000</v>
      </c>
      <c r="E37" s="43">
        <v>29</v>
      </c>
      <c r="F37" s="48">
        <f t="shared" si="0"/>
        <v>499999.99999999994</v>
      </c>
      <c r="G37" s="52">
        <v>285045000</v>
      </c>
    </row>
    <row r="38" spans="1:7">
      <c r="A38" s="41" t="s">
        <v>117</v>
      </c>
      <c r="B38" s="43">
        <v>31</v>
      </c>
      <c r="C38" s="45" t="s">
        <v>178</v>
      </c>
      <c r="D38" s="48">
        <v>500000</v>
      </c>
      <c r="E38" s="43">
        <v>31</v>
      </c>
      <c r="F38" s="48">
        <f t="shared" si="0"/>
        <v>500000</v>
      </c>
      <c r="G38" s="52">
        <v>285045000</v>
      </c>
    </row>
    <row r="39" spans="1:7">
      <c r="A39" s="41" t="s">
        <v>118</v>
      </c>
      <c r="B39" s="43">
        <v>30</v>
      </c>
      <c r="C39" s="45" t="s">
        <v>178</v>
      </c>
      <c r="D39" s="48">
        <v>500000</v>
      </c>
      <c r="E39" s="43">
        <v>30</v>
      </c>
      <c r="F39" s="48">
        <f t="shared" si="0"/>
        <v>500000.00000000006</v>
      </c>
      <c r="G39" s="52">
        <v>285045000</v>
      </c>
    </row>
    <row r="40" spans="1:7">
      <c r="A40" s="41" t="s">
        <v>119</v>
      </c>
      <c r="B40" s="43">
        <v>31</v>
      </c>
      <c r="C40" s="45" t="s">
        <v>178</v>
      </c>
      <c r="D40" s="48">
        <v>500000</v>
      </c>
      <c r="E40" s="43">
        <v>31</v>
      </c>
      <c r="F40" s="48">
        <f t="shared" si="0"/>
        <v>500000</v>
      </c>
      <c r="G40" s="52">
        <v>285045000</v>
      </c>
    </row>
    <row r="41" spans="1:7">
      <c r="A41" s="41" t="s">
        <v>120</v>
      </c>
      <c r="B41" s="43">
        <v>30</v>
      </c>
      <c r="C41" s="45" t="s">
        <v>178</v>
      </c>
      <c r="D41" s="48">
        <v>500000</v>
      </c>
      <c r="E41" s="43">
        <v>30</v>
      </c>
      <c r="F41" s="48">
        <f t="shared" si="0"/>
        <v>500000.00000000006</v>
      </c>
      <c r="G41" s="52">
        <v>285045000</v>
      </c>
    </row>
    <row r="42" spans="1:7">
      <c r="A42" s="41" t="s">
        <v>121</v>
      </c>
      <c r="B42" s="43">
        <v>31</v>
      </c>
      <c r="C42" s="45" t="s">
        <v>178</v>
      </c>
      <c r="D42" s="48">
        <v>500000</v>
      </c>
      <c r="E42" s="43">
        <v>31</v>
      </c>
      <c r="F42" s="48">
        <f t="shared" si="0"/>
        <v>500000</v>
      </c>
      <c r="G42" s="52">
        <v>285045000</v>
      </c>
    </row>
    <row r="43" spans="1:7">
      <c r="A43" s="41" t="s">
        <v>122</v>
      </c>
      <c r="B43" s="43">
        <v>31</v>
      </c>
      <c r="C43" s="45" t="s">
        <v>178</v>
      </c>
      <c r="D43" s="48">
        <v>500000</v>
      </c>
      <c r="E43" s="43">
        <v>31</v>
      </c>
      <c r="F43" s="48">
        <f t="shared" si="0"/>
        <v>500000</v>
      </c>
      <c r="G43" s="52">
        <v>285045000</v>
      </c>
    </row>
    <row r="44" spans="1:7">
      <c r="A44" s="41" t="s">
        <v>123</v>
      </c>
      <c r="B44" s="43">
        <v>30</v>
      </c>
      <c r="C44" s="45" t="s">
        <v>178</v>
      </c>
      <c r="D44" s="48">
        <v>500000</v>
      </c>
      <c r="E44" s="43">
        <v>30</v>
      </c>
      <c r="F44" s="48">
        <f t="shared" si="0"/>
        <v>500000.00000000006</v>
      </c>
      <c r="G44" s="52">
        <v>285045000</v>
      </c>
    </row>
    <row r="45" spans="1:7">
      <c r="A45" s="41" t="s">
        <v>124</v>
      </c>
      <c r="B45" s="43">
        <v>31</v>
      </c>
      <c r="C45" s="45" t="s">
        <v>178</v>
      </c>
      <c r="D45" s="48">
        <v>500000</v>
      </c>
      <c r="E45" s="43">
        <v>31</v>
      </c>
      <c r="F45" s="48">
        <f t="shared" si="0"/>
        <v>500000</v>
      </c>
      <c r="G45" s="52">
        <v>285045000</v>
      </c>
    </row>
    <row r="46" spans="1:7">
      <c r="A46" s="41" t="s">
        <v>125</v>
      </c>
      <c r="B46" s="43">
        <v>30</v>
      </c>
      <c r="C46" s="45" t="s">
        <v>178</v>
      </c>
      <c r="D46" s="48">
        <v>500000</v>
      </c>
      <c r="E46" s="43">
        <v>30</v>
      </c>
      <c r="F46" s="48">
        <f t="shared" si="0"/>
        <v>500000.00000000006</v>
      </c>
      <c r="G46" s="52">
        <v>285045000</v>
      </c>
    </row>
    <row r="47" spans="1:7">
      <c r="A47" s="41" t="s">
        <v>126</v>
      </c>
      <c r="B47" s="43">
        <v>31</v>
      </c>
      <c r="C47" s="45" t="s">
        <v>178</v>
      </c>
      <c r="D47" s="48">
        <v>500000</v>
      </c>
      <c r="E47" s="43">
        <v>31</v>
      </c>
      <c r="F47" s="48">
        <f t="shared" si="0"/>
        <v>500000</v>
      </c>
      <c r="G47" s="52">
        <v>285045000</v>
      </c>
    </row>
    <row r="48" spans="1:7">
      <c r="A48" s="41" t="s">
        <v>115</v>
      </c>
      <c r="B48" s="43">
        <v>31</v>
      </c>
      <c r="C48" s="45" t="s">
        <v>181</v>
      </c>
      <c r="D48" s="48">
        <v>500000</v>
      </c>
      <c r="E48" s="43">
        <v>31</v>
      </c>
      <c r="F48" s="48">
        <f t="shared" si="0"/>
        <v>500000</v>
      </c>
      <c r="G48" s="52">
        <v>285045000</v>
      </c>
    </row>
    <row r="49" spans="1:7">
      <c r="A49" s="41" t="s">
        <v>116</v>
      </c>
      <c r="B49" s="43">
        <v>29</v>
      </c>
      <c r="C49" s="45" t="s">
        <v>181</v>
      </c>
      <c r="D49" s="48">
        <v>500000</v>
      </c>
      <c r="E49" s="43">
        <v>29</v>
      </c>
      <c r="F49" s="48">
        <f t="shared" si="0"/>
        <v>499999.99999999994</v>
      </c>
      <c r="G49" s="52">
        <v>285045000</v>
      </c>
    </row>
    <row r="50" spans="1:7">
      <c r="A50" s="41" t="s">
        <v>117</v>
      </c>
      <c r="B50" s="43">
        <v>31</v>
      </c>
      <c r="C50" s="45" t="s">
        <v>181</v>
      </c>
      <c r="D50" s="48">
        <v>500000</v>
      </c>
      <c r="E50" s="43">
        <v>31</v>
      </c>
      <c r="F50" s="48">
        <f t="shared" si="0"/>
        <v>500000</v>
      </c>
      <c r="G50" s="52">
        <v>285045000</v>
      </c>
    </row>
    <row r="51" spans="1:7">
      <c r="A51" s="41" t="s">
        <v>118</v>
      </c>
      <c r="B51" s="43">
        <v>30</v>
      </c>
      <c r="C51" s="45" t="s">
        <v>181</v>
      </c>
      <c r="D51" s="48">
        <v>500000</v>
      </c>
      <c r="E51" s="43">
        <v>30</v>
      </c>
      <c r="F51" s="48">
        <f t="shared" si="0"/>
        <v>500000.00000000006</v>
      </c>
      <c r="G51" s="52">
        <v>285045000</v>
      </c>
    </row>
    <row r="52" spans="1:7">
      <c r="A52" s="41" t="s">
        <v>119</v>
      </c>
      <c r="B52" s="43">
        <v>31</v>
      </c>
      <c r="C52" s="45" t="s">
        <v>181</v>
      </c>
      <c r="D52" s="48">
        <v>500000</v>
      </c>
      <c r="E52" s="43">
        <v>31</v>
      </c>
      <c r="F52" s="48">
        <f t="shared" si="0"/>
        <v>500000</v>
      </c>
      <c r="G52" s="52">
        <v>285045000</v>
      </c>
    </row>
    <row r="53" spans="1:7">
      <c r="A53" s="41" t="s">
        <v>120</v>
      </c>
      <c r="B53" s="43">
        <v>30</v>
      </c>
      <c r="C53" s="45" t="s">
        <v>181</v>
      </c>
      <c r="D53" s="48">
        <v>500000</v>
      </c>
      <c r="E53" s="43">
        <v>30</v>
      </c>
      <c r="F53" s="48">
        <f t="shared" si="0"/>
        <v>500000.00000000006</v>
      </c>
      <c r="G53" s="52">
        <v>285045000</v>
      </c>
    </row>
    <row r="54" spans="1:7">
      <c r="A54" s="41" t="s">
        <v>121</v>
      </c>
      <c r="B54" s="43">
        <v>31</v>
      </c>
      <c r="C54" s="45" t="s">
        <v>181</v>
      </c>
      <c r="D54" s="48">
        <v>500000</v>
      </c>
      <c r="E54" s="43">
        <v>31</v>
      </c>
      <c r="F54" s="48">
        <f t="shared" si="0"/>
        <v>500000</v>
      </c>
      <c r="G54" s="52">
        <v>285045000</v>
      </c>
    </row>
    <row r="55" spans="1:7">
      <c r="A55" s="41" t="s">
        <v>122</v>
      </c>
      <c r="B55" s="43">
        <v>31</v>
      </c>
      <c r="C55" s="45" t="s">
        <v>181</v>
      </c>
      <c r="D55" s="48">
        <v>500000</v>
      </c>
      <c r="E55" s="43">
        <v>31</v>
      </c>
      <c r="F55" s="48">
        <f t="shared" si="0"/>
        <v>500000</v>
      </c>
      <c r="G55" s="52">
        <v>285045000</v>
      </c>
    </row>
    <row r="56" spans="1:7">
      <c r="A56" s="41" t="s">
        <v>123</v>
      </c>
      <c r="B56" s="43">
        <v>30</v>
      </c>
      <c r="C56" s="45" t="s">
        <v>181</v>
      </c>
      <c r="D56" s="48">
        <v>500000</v>
      </c>
      <c r="E56" s="43">
        <v>30</v>
      </c>
      <c r="F56" s="48">
        <f t="shared" ref="F56:F87" si="1">(D56 / B56) * E56</f>
        <v>500000.00000000006</v>
      </c>
      <c r="G56" s="52">
        <v>285045000</v>
      </c>
    </row>
    <row r="57" spans="1:7">
      <c r="A57" s="41" t="s">
        <v>124</v>
      </c>
      <c r="B57" s="43">
        <v>31</v>
      </c>
      <c r="C57" s="45" t="s">
        <v>181</v>
      </c>
      <c r="D57" s="48">
        <v>500000</v>
      </c>
      <c r="E57" s="43">
        <v>31</v>
      </c>
      <c r="F57" s="48">
        <f t="shared" si="1"/>
        <v>500000</v>
      </c>
      <c r="G57" s="52">
        <v>285045000</v>
      </c>
    </row>
    <row r="58" spans="1:7">
      <c r="A58" s="41" t="s">
        <v>125</v>
      </c>
      <c r="B58" s="43">
        <v>30</v>
      </c>
      <c r="C58" s="45" t="s">
        <v>181</v>
      </c>
      <c r="D58" s="48">
        <v>500000</v>
      </c>
      <c r="E58" s="43">
        <v>30</v>
      </c>
      <c r="F58" s="48">
        <f t="shared" si="1"/>
        <v>500000.00000000006</v>
      </c>
      <c r="G58" s="52">
        <v>285045000</v>
      </c>
    </row>
    <row r="59" spans="1:7">
      <c r="A59" s="41" t="s">
        <v>126</v>
      </c>
      <c r="B59" s="43">
        <v>31</v>
      </c>
      <c r="C59" s="45" t="s">
        <v>181</v>
      </c>
      <c r="D59" s="48">
        <v>500000</v>
      </c>
      <c r="E59" s="43">
        <v>31</v>
      </c>
      <c r="F59" s="48">
        <f t="shared" si="1"/>
        <v>500000</v>
      </c>
      <c r="G59" s="52">
        <v>285045000</v>
      </c>
    </row>
    <row r="60" spans="1:7">
      <c r="A60" s="41" t="s">
        <v>115</v>
      </c>
      <c r="B60" s="43">
        <v>31</v>
      </c>
      <c r="C60" s="45" t="s">
        <v>184</v>
      </c>
      <c r="D60" s="48">
        <v>600000</v>
      </c>
      <c r="E60" s="43">
        <v>31</v>
      </c>
      <c r="F60" s="48">
        <f t="shared" si="1"/>
        <v>600000</v>
      </c>
      <c r="G60" s="52">
        <v>342054000</v>
      </c>
    </row>
    <row r="61" spans="1:7">
      <c r="A61" s="41" t="s">
        <v>116</v>
      </c>
      <c r="B61" s="43">
        <v>29</v>
      </c>
      <c r="C61" s="45" t="s">
        <v>184</v>
      </c>
      <c r="D61" s="48">
        <v>600000</v>
      </c>
      <c r="E61" s="43">
        <v>29</v>
      </c>
      <c r="F61" s="48">
        <f t="shared" si="1"/>
        <v>600000</v>
      </c>
      <c r="G61" s="52">
        <v>342054000</v>
      </c>
    </row>
    <row r="62" spans="1:7">
      <c r="A62" s="41" t="s">
        <v>117</v>
      </c>
      <c r="B62" s="43">
        <v>31</v>
      </c>
      <c r="C62" s="45" t="s">
        <v>184</v>
      </c>
      <c r="D62" s="48">
        <v>600000</v>
      </c>
      <c r="E62" s="43">
        <v>31</v>
      </c>
      <c r="F62" s="48">
        <f t="shared" si="1"/>
        <v>600000</v>
      </c>
      <c r="G62" s="52">
        <v>342054000</v>
      </c>
    </row>
    <row r="63" spans="1:7">
      <c r="A63" s="41" t="s">
        <v>118</v>
      </c>
      <c r="B63" s="43">
        <v>30</v>
      </c>
      <c r="C63" s="45" t="s">
        <v>184</v>
      </c>
      <c r="D63" s="48">
        <v>600000</v>
      </c>
      <c r="E63" s="43">
        <v>30</v>
      </c>
      <c r="F63" s="48">
        <f t="shared" si="1"/>
        <v>600000</v>
      </c>
      <c r="G63" s="52">
        <v>342054000</v>
      </c>
    </row>
    <row r="64" spans="1:7">
      <c r="A64" s="41" t="s">
        <v>119</v>
      </c>
      <c r="B64" s="43">
        <v>31</v>
      </c>
      <c r="C64" s="45" t="s">
        <v>184</v>
      </c>
      <c r="D64" s="48">
        <v>600000</v>
      </c>
      <c r="E64" s="43">
        <v>31</v>
      </c>
      <c r="F64" s="48">
        <f t="shared" si="1"/>
        <v>600000</v>
      </c>
      <c r="G64" s="52">
        <v>342054000</v>
      </c>
    </row>
    <row r="65" spans="1:7">
      <c r="A65" s="41" t="s">
        <v>120</v>
      </c>
      <c r="B65" s="43">
        <v>30</v>
      </c>
      <c r="C65" s="45" t="s">
        <v>184</v>
      </c>
      <c r="D65" s="48">
        <v>600000</v>
      </c>
      <c r="E65" s="43">
        <v>30</v>
      </c>
      <c r="F65" s="48">
        <f t="shared" si="1"/>
        <v>600000</v>
      </c>
      <c r="G65" s="52">
        <v>342054000</v>
      </c>
    </row>
    <row r="66" spans="1:7">
      <c r="A66" s="41" t="s">
        <v>121</v>
      </c>
      <c r="B66" s="43">
        <v>31</v>
      </c>
      <c r="C66" s="45" t="s">
        <v>184</v>
      </c>
      <c r="D66" s="48">
        <v>600000</v>
      </c>
      <c r="E66" s="43">
        <v>31</v>
      </c>
      <c r="F66" s="48">
        <f t="shared" si="1"/>
        <v>600000</v>
      </c>
      <c r="G66" s="52">
        <v>342054000</v>
      </c>
    </row>
    <row r="67" spans="1:7">
      <c r="A67" s="41" t="s">
        <v>122</v>
      </c>
      <c r="B67" s="43">
        <v>31</v>
      </c>
      <c r="C67" s="45" t="s">
        <v>184</v>
      </c>
      <c r="D67" s="48">
        <v>600000</v>
      </c>
      <c r="E67" s="43">
        <v>31</v>
      </c>
      <c r="F67" s="48">
        <f t="shared" si="1"/>
        <v>600000</v>
      </c>
      <c r="G67" s="52">
        <v>342054000</v>
      </c>
    </row>
    <row r="68" spans="1:7">
      <c r="A68" s="41" t="s">
        <v>123</v>
      </c>
      <c r="B68" s="43">
        <v>30</v>
      </c>
      <c r="C68" s="45" t="s">
        <v>184</v>
      </c>
      <c r="D68" s="48">
        <v>600000</v>
      </c>
      <c r="E68" s="43">
        <v>30</v>
      </c>
      <c r="F68" s="48">
        <f t="shared" si="1"/>
        <v>600000</v>
      </c>
      <c r="G68" s="52">
        <v>342054000</v>
      </c>
    </row>
    <row r="69" spans="1:7">
      <c r="A69" s="41" t="s">
        <v>124</v>
      </c>
      <c r="B69" s="43">
        <v>31</v>
      </c>
      <c r="C69" s="45" t="s">
        <v>184</v>
      </c>
      <c r="D69" s="48">
        <v>600000</v>
      </c>
      <c r="E69" s="43">
        <v>31</v>
      </c>
      <c r="F69" s="48">
        <f t="shared" si="1"/>
        <v>600000</v>
      </c>
      <c r="G69" s="52">
        <v>342054000</v>
      </c>
    </row>
    <row r="70" spans="1:7">
      <c r="A70" s="41" t="s">
        <v>125</v>
      </c>
      <c r="B70" s="43">
        <v>30</v>
      </c>
      <c r="C70" s="45" t="s">
        <v>184</v>
      </c>
      <c r="D70" s="48">
        <v>600000</v>
      </c>
      <c r="E70" s="43">
        <v>30</v>
      </c>
      <c r="F70" s="48">
        <f t="shared" si="1"/>
        <v>600000</v>
      </c>
      <c r="G70" s="52">
        <v>342054000</v>
      </c>
    </row>
    <row r="71" spans="1:7">
      <c r="A71" s="41" t="s">
        <v>126</v>
      </c>
      <c r="B71" s="43">
        <v>31</v>
      </c>
      <c r="C71" s="45" t="s">
        <v>184</v>
      </c>
      <c r="D71" s="48">
        <v>600000</v>
      </c>
      <c r="E71" s="43">
        <v>31</v>
      </c>
      <c r="F71" s="48">
        <f t="shared" si="1"/>
        <v>600000</v>
      </c>
      <c r="G71" s="52">
        <v>342054000</v>
      </c>
    </row>
    <row r="72" spans="1:7">
      <c r="A72" s="41" t="s">
        <v>115</v>
      </c>
      <c r="B72" s="43">
        <v>31</v>
      </c>
      <c r="C72" s="45" t="s">
        <v>187</v>
      </c>
      <c r="D72" s="48">
        <v>600000</v>
      </c>
      <c r="E72" s="43">
        <v>31</v>
      </c>
      <c r="F72" s="48">
        <f t="shared" si="1"/>
        <v>600000</v>
      </c>
      <c r="G72" s="52">
        <v>342054000</v>
      </c>
    </row>
    <row r="73" spans="1:7">
      <c r="A73" s="41" t="s">
        <v>116</v>
      </c>
      <c r="B73" s="43">
        <v>29</v>
      </c>
      <c r="C73" s="45" t="s">
        <v>187</v>
      </c>
      <c r="D73" s="48">
        <v>600000</v>
      </c>
      <c r="E73" s="43">
        <v>29</v>
      </c>
      <c r="F73" s="48">
        <f t="shared" si="1"/>
        <v>600000</v>
      </c>
      <c r="G73" s="52">
        <v>342054000</v>
      </c>
    </row>
    <row r="74" spans="1:7">
      <c r="A74" s="41" t="s">
        <v>117</v>
      </c>
      <c r="B74" s="43">
        <v>31</v>
      </c>
      <c r="C74" s="45" t="s">
        <v>187</v>
      </c>
      <c r="D74" s="48">
        <v>600000</v>
      </c>
      <c r="E74" s="43">
        <v>31</v>
      </c>
      <c r="F74" s="48">
        <f t="shared" si="1"/>
        <v>600000</v>
      </c>
      <c r="G74" s="52">
        <v>342054000</v>
      </c>
    </row>
    <row r="75" spans="1:7">
      <c r="A75" s="41" t="s">
        <v>118</v>
      </c>
      <c r="B75" s="43">
        <v>30</v>
      </c>
      <c r="C75" s="45" t="s">
        <v>187</v>
      </c>
      <c r="D75" s="48">
        <v>600000</v>
      </c>
      <c r="E75" s="43">
        <v>30</v>
      </c>
      <c r="F75" s="48">
        <f t="shared" si="1"/>
        <v>600000</v>
      </c>
      <c r="G75" s="52">
        <v>342054000</v>
      </c>
    </row>
    <row r="76" spans="1:7">
      <c r="A76" s="41" t="s">
        <v>119</v>
      </c>
      <c r="B76" s="43">
        <v>31</v>
      </c>
      <c r="C76" s="45" t="s">
        <v>187</v>
      </c>
      <c r="D76" s="48">
        <v>600000</v>
      </c>
      <c r="E76" s="43">
        <v>31</v>
      </c>
      <c r="F76" s="48">
        <f t="shared" si="1"/>
        <v>600000</v>
      </c>
      <c r="G76" s="52">
        <v>342054000</v>
      </c>
    </row>
    <row r="77" spans="1:7">
      <c r="A77" s="41" t="s">
        <v>120</v>
      </c>
      <c r="B77" s="43">
        <v>30</v>
      </c>
      <c r="C77" s="45" t="s">
        <v>187</v>
      </c>
      <c r="D77" s="48">
        <v>600000</v>
      </c>
      <c r="E77" s="43">
        <v>30</v>
      </c>
      <c r="F77" s="48">
        <f t="shared" si="1"/>
        <v>600000</v>
      </c>
      <c r="G77" s="52">
        <v>342054000</v>
      </c>
    </row>
    <row r="78" spans="1:7">
      <c r="A78" s="41" t="s">
        <v>121</v>
      </c>
      <c r="B78" s="43">
        <v>31</v>
      </c>
      <c r="C78" s="45" t="s">
        <v>187</v>
      </c>
      <c r="D78" s="48">
        <v>600000</v>
      </c>
      <c r="E78" s="43">
        <v>31</v>
      </c>
      <c r="F78" s="48">
        <f t="shared" si="1"/>
        <v>600000</v>
      </c>
      <c r="G78" s="52">
        <v>342054000</v>
      </c>
    </row>
    <row r="79" spans="1:7">
      <c r="A79" s="41" t="s">
        <v>122</v>
      </c>
      <c r="B79" s="43">
        <v>31</v>
      </c>
      <c r="C79" s="45" t="s">
        <v>187</v>
      </c>
      <c r="D79" s="48">
        <v>600000</v>
      </c>
      <c r="E79" s="43">
        <v>31</v>
      </c>
      <c r="F79" s="48">
        <f t="shared" si="1"/>
        <v>600000</v>
      </c>
      <c r="G79" s="52">
        <v>342054000</v>
      </c>
    </row>
    <row r="80" spans="1:7">
      <c r="A80" s="41" t="s">
        <v>123</v>
      </c>
      <c r="B80" s="43">
        <v>30</v>
      </c>
      <c r="C80" s="45" t="s">
        <v>187</v>
      </c>
      <c r="D80" s="48">
        <v>600000</v>
      </c>
      <c r="E80" s="43">
        <v>30</v>
      </c>
      <c r="F80" s="48">
        <f t="shared" si="1"/>
        <v>600000</v>
      </c>
      <c r="G80" s="52">
        <v>342054000</v>
      </c>
    </row>
    <row r="81" spans="1:7">
      <c r="A81" s="41" t="s">
        <v>124</v>
      </c>
      <c r="B81" s="43">
        <v>31</v>
      </c>
      <c r="C81" s="45" t="s">
        <v>187</v>
      </c>
      <c r="D81" s="48">
        <v>600000</v>
      </c>
      <c r="E81" s="43">
        <v>31</v>
      </c>
      <c r="F81" s="48">
        <f t="shared" si="1"/>
        <v>600000</v>
      </c>
      <c r="G81" s="52">
        <v>342054000</v>
      </c>
    </row>
    <row r="82" spans="1:7">
      <c r="A82" s="41" t="s">
        <v>125</v>
      </c>
      <c r="B82" s="43">
        <v>30</v>
      </c>
      <c r="C82" s="45" t="s">
        <v>187</v>
      </c>
      <c r="D82" s="48">
        <v>600000</v>
      </c>
      <c r="E82" s="43">
        <v>30</v>
      </c>
      <c r="F82" s="48">
        <f t="shared" si="1"/>
        <v>600000</v>
      </c>
      <c r="G82" s="52">
        <v>342054000</v>
      </c>
    </row>
    <row r="83" spans="1:7">
      <c r="A83" s="41" t="s">
        <v>126</v>
      </c>
      <c r="B83" s="43">
        <v>31</v>
      </c>
      <c r="C83" s="45" t="s">
        <v>187</v>
      </c>
      <c r="D83" s="48">
        <v>600000</v>
      </c>
      <c r="E83" s="43">
        <v>31</v>
      </c>
      <c r="F83" s="48">
        <f t="shared" si="1"/>
        <v>600000</v>
      </c>
      <c r="G83" s="52">
        <v>342054000</v>
      </c>
    </row>
    <row r="84" spans="1:7">
      <c r="A84" s="41" t="s">
        <v>115</v>
      </c>
      <c r="B84" s="43">
        <v>31</v>
      </c>
      <c r="C84" s="45" t="s">
        <v>190</v>
      </c>
      <c r="D84" s="48">
        <v>600000</v>
      </c>
      <c r="E84" s="43">
        <v>31</v>
      </c>
      <c r="F84" s="48">
        <f t="shared" si="1"/>
        <v>600000</v>
      </c>
      <c r="G84" s="52">
        <v>342054000</v>
      </c>
    </row>
    <row r="85" spans="1:7">
      <c r="A85" s="41" t="s">
        <v>116</v>
      </c>
      <c r="B85" s="43">
        <v>29</v>
      </c>
      <c r="C85" s="45" t="s">
        <v>190</v>
      </c>
      <c r="D85" s="48">
        <v>600000</v>
      </c>
      <c r="E85" s="43">
        <v>29</v>
      </c>
      <c r="F85" s="48">
        <f t="shared" si="1"/>
        <v>600000</v>
      </c>
      <c r="G85" s="52">
        <v>342054000</v>
      </c>
    </row>
    <row r="86" spans="1:7">
      <c r="A86" s="41" t="s">
        <v>117</v>
      </c>
      <c r="B86" s="43">
        <v>31</v>
      </c>
      <c r="C86" s="45" t="s">
        <v>190</v>
      </c>
      <c r="D86" s="48">
        <v>600000</v>
      </c>
      <c r="E86" s="43">
        <v>31</v>
      </c>
      <c r="F86" s="48">
        <f t="shared" si="1"/>
        <v>600000</v>
      </c>
      <c r="G86" s="52">
        <v>342054000</v>
      </c>
    </row>
    <row r="87" spans="1:7">
      <c r="A87" s="41" t="s">
        <v>118</v>
      </c>
      <c r="B87" s="43">
        <v>30</v>
      </c>
      <c r="C87" s="45" t="s">
        <v>190</v>
      </c>
      <c r="D87" s="48">
        <v>600000</v>
      </c>
      <c r="E87" s="43">
        <v>30</v>
      </c>
      <c r="F87" s="48">
        <f t="shared" si="1"/>
        <v>600000</v>
      </c>
      <c r="G87" s="52">
        <v>342054000</v>
      </c>
    </row>
    <row r="88" spans="1:7">
      <c r="A88" s="41" t="s">
        <v>119</v>
      </c>
      <c r="B88" s="43">
        <v>31</v>
      </c>
      <c r="C88" s="45" t="s">
        <v>190</v>
      </c>
      <c r="D88" s="48">
        <v>600000</v>
      </c>
      <c r="E88" s="43">
        <v>31</v>
      </c>
      <c r="F88" s="48">
        <f t="shared" ref="F88:F119" si="2">(D88 / B88) * E88</f>
        <v>600000</v>
      </c>
      <c r="G88" s="52">
        <v>342054000</v>
      </c>
    </row>
    <row r="89" spans="1:7">
      <c r="A89" s="41" t="s">
        <v>120</v>
      </c>
      <c r="B89" s="43">
        <v>30</v>
      </c>
      <c r="C89" s="45" t="s">
        <v>190</v>
      </c>
      <c r="D89" s="48">
        <v>600000</v>
      </c>
      <c r="E89" s="43">
        <v>30</v>
      </c>
      <c r="F89" s="48">
        <f t="shared" si="2"/>
        <v>600000</v>
      </c>
      <c r="G89" s="52">
        <v>342054000</v>
      </c>
    </row>
    <row r="90" spans="1:7">
      <c r="A90" s="41" t="s">
        <v>121</v>
      </c>
      <c r="B90" s="43">
        <v>31</v>
      </c>
      <c r="C90" s="45" t="s">
        <v>190</v>
      </c>
      <c r="D90" s="48">
        <v>600000</v>
      </c>
      <c r="E90" s="43">
        <v>31</v>
      </c>
      <c r="F90" s="48">
        <f t="shared" si="2"/>
        <v>600000</v>
      </c>
      <c r="G90" s="52">
        <v>342054000</v>
      </c>
    </row>
    <row r="91" spans="1:7">
      <c r="A91" s="41" t="s">
        <v>122</v>
      </c>
      <c r="B91" s="43">
        <v>31</v>
      </c>
      <c r="C91" s="45" t="s">
        <v>190</v>
      </c>
      <c r="D91" s="48">
        <v>600000</v>
      </c>
      <c r="E91" s="43">
        <v>31</v>
      </c>
      <c r="F91" s="48">
        <f t="shared" si="2"/>
        <v>600000</v>
      </c>
      <c r="G91" s="52">
        <v>342054000</v>
      </c>
    </row>
    <row r="92" spans="1:7">
      <c r="A92" s="41" t="s">
        <v>123</v>
      </c>
      <c r="B92" s="43">
        <v>30</v>
      </c>
      <c r="C92" s="45" t="s">
        <v>190</v>
      </c>
      <c r="D92" s="48">
        <v>600000</v>
      </c>
      <c r="E92" s="43">
        <v>30</v>
      </c>
      <c r="F92" s="48">
        <f t="shared" si="2"/>
        <v>600000</v>
      </c>
      <c r="G92" s="52">
        <v>342054000</v>
      </c>
    </row>
    <row r="93" spans="1:7">
      <c r="A93" s="41" t="s">
        <v>124</v>
      </c>
      <c r="B93" s="43">
        <v>31</v>
      </c>
      <c r="C93" s="45" t="s">
        <v>190</v>
      </c>
      <c r="D93" s="48">
        <v>600000</v>
      </c>
      <c r="E93" s="43">
        <v>31</v>
      </c>
      <c r="F93" s="48">
        <f t="shared" si="2"/>
        <v>600000</v>
      </c>
      <c r="G93" s="52">
        <v>342054000</v>
      </c>
    </row>
    <row r="94" spans="1:7">
      <c r="A94" s="41" t="s">
        <v>125</v>
      </c>
      <c r="B94" s="43">
        <v>30</v>
      </c>
      <c r="C94" s="45" t="s">
        <v>190</v>
      </c>
      <c r="D94" s="48">
        <v>600000</v>
      </c>
      <c r="E94" s="43">
        <v>30</v>
      </c>
      <c r="F94" s="48">
        <f t="shared" si="2"/>
        <v>600000</v>
      </c>
      <c r="G94" s="52">
        <v>342054000</v>
      </c>
    </row>
    <row r="95" spans="1:7">
      <c r="A95" s="41" t="s">
        <v>126</v>
      </c>
      <c r="B95" s="43">
        <v>31</v>
      </c>
      <c r="C95" s="45" t="s">
        <v>190</v>
      </c>
      <c r="D95" s="48">
        <v>600000</v>
      </c>
      <c r="E95" s="43">
        <v>31</v>
      </c>
      <c r="F95" s="48">
        <f t="shared" si="2"/>
        <v>600000</v>
      </c>
      <c r="G95" s="52">
        <v>342054000</v>
      </c>
    </row>
    <row r="96" spans="1:7">
      <c r="A96" s="41" t="s">
        <v>115</v>
      </c>
      <c r="B96" s="43">
        <v>31</v>
      </c>
      <c r="C96" s="45" t="s">
        <v>193</v>
      </c>
      <c r="D96" s="48">
        <v>700000</v>
      </c>
      <c r="E96" s="43">
        <v>31</v>
      </c>
      <c r="F96" s="48">
        <f t="shared" si="2"/>
        <v>700000</v>
      </c>
      <c r="G96" s="52">
        <v>399063000</v>
      </c>
    </row>
    <row r="97" spans="1:7">
      <c r="A97" s="41" t="s">
        <v>116</v>
      </c>
      <c r="B97" s="43">
        <v>29</v>
      </c>
      <c r="C97" s="45" t="s">
        <v>193</v>
      </c>
      <c r="D97" s="48">
        <v>700000</v>
      </c>
      <c r="E97" s="43">
        <v>29</v>
      </c>
      <c r="F97" s="48">
        <f t="shared" si="2"/>
        <v>700000</v>
      </c>
      <c r="G97" s="52">
        <v>399063000</v>
      </c>
    </row>
    <row r="98" spans="1:7">
      <c r="A98" s="41" t="s">
        <v>117</v>
      </c>
      <c r="B98" s="43">
        <v>31</v>
      </c>
      <c r="C98" s="45" t="s">
        <v>193</v>
      </c>
      <c r="D98" s="48">
        <v>700000</v>
      </c>
      <c r="E98" s="43">
        <v>31</v>
      </c>
      <c r="F98" s="48">
        <f t="shared" si="2"/>
        <v>700000</v>
      </c>
      <c r="G98" s="52">
        <v>399063000</v>
      </c>
    </row>
    <row r="99" spans="1:7">
      <c r="A99" s="41" t="s">
        <v>118</v>
      </c>
      <c r="B99" s="43">
        <v>30</v>
      </c>
      <c r="C99" s="45" t="s">
        <v>193</v>
      </c>
      <c r="D99" s="48">
        <v>700000</v>
      </c>
      <c r="E99" s="43">
        <v>30</v>
      </c>
      <c r="F99" s="48">
        <f t="shared" si="2"/>
        <v>700000</v>
      </c>
      <c r="G99" s="52">
        <v>399063000</v>
      </c>
    </row>
    <row r="100" spans="1:7">
      <c r="A100" s="41" t="s">
        <v>119</v>
      </c>
      <c r="B100" s="43">
        <v>31</v>
      </c>
      <c r="C100" s="45" t="s">
        <v>193</v>
      </c>
      <c r="D100" s="48">
        <v>700000</v>
      </c>
      <c r="E100" s="43">
        <v>31</v>
      </c>
      <c r="F100" s="48">
        <f t="shared" si="2"/>
        <v>700000</v>
      </c>
      <c r="G100" s="52">
        <v>399063000</v>
      </c>
    </row>
    <row r="101" spans="1:7">
      <c r="A101" s="41" t="s">
        <v>120</v>
      </c>
      <c r="B101" s="43">
        <v>30</v>
      </c>
      <c r="C101" s="45" t="s">
        <v>193</v>
      </c>
      <c r="D101" s="48">
        <v>700000</v>
      </c>
      <c r="E101" s="43">
        <v>30</v>
      </c>
      <c r="F101" s="48">
        <f t="shared" si="2"/>
        <v>700000</v>
      </c>
      <c r="G101" s="52">
        <v>399063000</v>
      </c>
    </row>
    <row r="102" spans="1:7">
      <c r="A102" s="41" t="s">
        <v>121</v>
      </c>
      <c r="B102" s="43">
        <v>31</v>
      </c>
      <c r="C102" s="45" t="s">
        <v>193</v>
      </c>
      <c r="D102" s="48">
        <v>700000</v>
      </c>
      <c r="E102" s="43">
        <v>31</v>
      </c>
      <c r="F102" s="48">
        <f t="shared" si="2"/>
        <v>700000</v>
      </c>
      <c r="G102" s="52">
        <v>399063000</v>
      </c>
    </row>
    <row r="103" spans="1:7">
      <c r="A103" s="41" t="s">
        <v>122</v>
      </c>
      <c r="B103" s="43">
        <v>31</v>
      </c>
      <c r="C103" s="45" t="s">
        <v>193</v>
      </c>
      <c r="D103" s="48">
        <v>700000</v>
      </c>
      <c r="E103" s="43">
        <v>31</v>
      </c>
      <c r="F103" s="48">
        <f t="shared" si="2"/>
        <v>700000</v>
      </c>
      <c r="G103" s="52">
        <v>399063000</v>
      </c>
    </row>
    <row r="104" spans="1:7">
      <c r="A104" s="41" t="s">
        <v>123</v>
      </c>
      <c r="B104" s="43">
        <v>30</v>
      </c>
      <c r="C104" s="45" t="s">
        <v>193</v>
      </c>
      <c r="D104" s="48">
        <v>700000</v>
      </c>
      <c r="E104" s="43">
        <v>30</v>
      </c>
      <c r="F104" s="48">
        <f t="shared" si="2"/>
        <v>700000</v>
      </c>
      <c r="G104" s="52">
        <v>399063000</v>
      </c>
    </row>
    <row r="105" spans="1:7">
      <c r="A105" s="41" t="s">
        <v>124</v>
      </c>
      <c r="B105" s="43">
        <v>31</v>
      </c>
      <c r="C105" s="45" t="s">
        <v>193</v>
      </c>
      <c r="D105" s="48">
        <v>700000</v>
      </c>
      <c r="E105" s="43">
        <v>31</v>
      </c>
      <c r="F105" s="48">
        <f t="shared" si="2"/>
        <v>700000</v>
      </c>
      <c r="G105" s="52">
        <v>399063000</v>
      </c>
    </row>
    <row r="106" spans="1:7">
      <c r="A106" s="41" t="s">
        <v>125</v>
      </c>
      <c r="B106" s="43">
        <v>30</v>
      </c>
      <c r="C106" s="45" t="s">
        <v>193</v>
      </c>
      <c r="D106" s="48">
        <v>700000</v>
      </c>
      <c r="E106" s="43">
        <v>30</v>
      </c>
      <c r="F106" s="48">
        <f t="shared" si="2"/>
        <v>700000</v>
      </c>
      <c r="G106" s="52">
        <v>399063000</v>
      </c>
    </row>
    <row r="107" spans="1:7">
      <c r="A107" s="41" t="s">
        <v>126</v>
      </c>
      <c r="B107" s="43">
        <v>31</v>
      </c>
      <c r="C107" s="45" t="s">
        <v>193</v>
      </c>
      <c r="D107" s="48">
        <v>700000</v>
      </c>
      <c r="E107" s="43">
        <v>31</v>
      </c>
      <c r="F107" s="48">
        <f t="shared" si="2"/>
        <v>700000</v>
      </c>
      <c r="G107" s="52">
        <v>399063000</v>
      </c>
    </row>
    <row r="108" spans="1:7">
      <c r="A108" s="41" t="s">
        <v>115</v>
      </c>
      <c r="B108" s="43">
        <v>31</v>
      </c>
      <c r="C108" s="45" t="s">
        <v>196</v>
      </c>
      <c r="D108" s="48">
        <v>800000</v>
      </c>
      <c r="E108" s="43">
        <v>31</v>
      </c>
      <c r="F108" s="48">
        <f t="shared" si="2"/>
        <v>800000</v>
      </c>
      <c r="G108" s="52">
        <v>456072000</v>
      </c>
    </row>
    <row r="109" spans="1:7">
      <c r="A109" s="41" t="s">
        <v>116</v>
      </c>
      <c r="B109" s="43">
        <v>29</v>
      </c>
      <c r="C109" s="45" t="s">
        <v>196</v>
      </c>
      <c r="D109" s="48">
        <v>800000</v>
      </c>
      <c r="E109" s="43">
        <v>29</v>
      </c>
      <c r="F109" s="48">
        <f t="shared" si="2"/>
        <v>800000</v>
      </c>
      <c r="G109" s="52">
        <v>456072000</v>
      </c>
    </row>
    <row r="110" spans="1:7">
      <c r="A110" s="41" t="s">
        <v>117</v>
      </c>
      <c r="B110" s="43">
        <v>31</v>
      </c>
      <c r="C110" s="45" t="s">
        <v>196</v>
      </c>
      <c r="D110" s="48">
        <v>800000</v>
      </c>
      <c r="E110" s="43">
        <v>31</v>
      </c>
      <c r="F110" s="48">
        <f t="shared" si="2"/>
        <v>800000</v>
      </c>
      <c r="G110" s="52">
        <v>456072000</v>
      </c>
    </row>
    <row r="111" spans="1:7">
      <c r="A111" s="41" t="s">
        <v>118</v>
      </c>
      <c r="B111" s="43">
        <v>30</v>
      </c>
      <c r="C111" s="45" t="s">
        <v>196</v>
      </c>
      <c r="D111" s="48">
        <v>800000</v>
      </c>
      <c r="E111" s="43">
        <v>30</v>
      </c>
      <c r="F111" s="48">
        <f t="shared" si="2"/>
        <v>800000</v>
      </c>
      <c r="G111" s="52">
        <v>456072000</v>
      </c>
    </row>
    <row r="112" spans="1:7">
      <c r="A112" s="41" t="s">
        <v>119</v>
      </c>
      <c r="B112" s="43">
        <v>31</v>
      </c>
      <c r="C112" s="45" t="s">
        <v>196</v>
      </c>
      <c r="D112" s="48">
        <v>800000</v>
      </c>
      <c r="E112" s="43">
        <v>31</v>
      </c>
      <c r="F112" s="48">
        <f t="shared" si="2"/>
        <v>800000</v>
      </c>
      <c r="G112" s="52">
        <v>456072000</v>
      </c>
    </row>
    <row r="113" spans="1:7">
      <c r="A113" s="41" t="s">
        <v>120</v>
      </c>
      <c r="B113" s="43">
        <v>30</v>
      </c>
      <c r="C113" s="45" t="s">
        <v>196</v>
      </c>
      <c r="D113" s="48">
        <v>800000</v>
      </c>
      <c r="E113" s="43">
        <v>30</v>
      </c>
      <c r="F113" s="48">
        <f t="shared" si="2"/>
        <v>800000</v>
      </c>
      <c r="G113" s="52">
        <v>456072000</v>
      </c>
    </row>
    <row r="114" spans="1:7">
      <c r="A114" s="41" t="s">
        <v>121</v>
      </c>
      <c r="B114" s="43">
        <v>31</v>
      </c>
      <c r="C114" s="45" t="s">
        <v>196</v>
      </c>
      <c r="D114" s="48">
        <v>800000</v>
      </c>
      <c r="E114" s="43">
        <v>31</v>
      </c>
      <c r="F114" s="48">
        <f t="shared" si="2"/>
        <v>800000</v>
      </c>
      <c r="G114" s="52">
        <v>456072000</v>
      </c>
    </row>
    <row r="115" spans="1:7">
      <c r="A115" s="41" t="s">
        <v>122</v>
      </c>
      <c r="B115" s="43">
        <v>31</v>
      </c>
      <c r="C115" s="45" t="s">
        <v>196</v>
      </c>
      <c r="D115" s="48">
        <v>800000</v>
      </c>
      <c r="E115" s="43">
        <v>31</v>
      </c>
      <c r="F115" s="48">
        <f t="shared" si="2"/>
        <v>800000</v>
      </c>
      <c r="G115" s="52">
        <v>456072000</v>
      </c>
    </row>
    <row r="116" spans="1:7">
      <c r="A116" s="41" t="s">
        <v>123</v>
      </c>
      <c r="B116" s="43">
        <v>30</v>
      </c>
      <c r="C116" s="45" t="s">
        <v>196</v>
      </c>
      <c r="D116" s="48">
        <v>800000</v>
      </c>
      <c r="E116" s="43">
        <v>30</v>
      </c>
      <c r="F116" s="48">
        <f t="shared" si="2"/>
        <v>800000</v>
      </c>
      <c r="G116" s="52">
        <v>456072000</v>
      </c>
    </row>
    <row r="117" spans="1:7">
      <c r="A117" s="41" t="s">
        <v>124</v>
      </c>
      <c r="B117" s="43">
        <v>31</v>
      </c>
      <c r="C117" s="45" t="s">
        <v>196</v>
      </c>
      <c r="D117" s="48">
        <v>800000</v>
      </c>
      <c r="E117" s="43">
        <v>31</v>
      </c>
      <c r="F117" s="48">
        <f t="shared" si="2"/>
        <v>800000</v>
      </c>
      <c r="G117" s="52">
        <v>456072000</v>
      </c>
    </row>
    <row r="118" spans="1:7">
      <c r="A118" s="41" t="s">
        <v>125</v>
      </c>
      <c r="B118" s="43">
        <v>30</v>
      </c>
      <c r="C118" s="45" t="s">
        <v>196</v>
      </c>
      <c r="D118" s="48">
        <v>800000</v>
      </c>
      <c r="E118" s="43">
        <v>30</v>
      </c>
      <c r="F118" s="48">
        <f t="shared" si="2"/>
        <v>800000</v>
      </c>
      <c r="G118" s="52">
        <v>456072000</v>
      </c>
    </row>
    <row r="119" spans="1:7">
      <c r="A119" s="41" t="s">
        <v>126</v>
      </c>
      <c r="B119" s="43">
        <v>31</v>
      </c>
      <c r="C119" s="45" t="s">
        <v>196</v>
      </c>
      <c r="D119" s="48">
        <v>800000</v>
      </c>
      <c r="E119" s="43">
        <v>31</v>
      </c>
      <c r="F119" s="48">
        <f t="shared" si="2"/>
        <v>800000</v>
      </c>
      <c r="G119" s="52">
        <v>456072000</v>
      </c>
    </row>
    <row r="120" spans="1:7">
      <c r="A120" s="41" t="s">
        <v>115</v>
      </c>
      <c r="B120" s="43">
        <v>31</v>
      </c>
      <c r="C120" s="45" t="s">
        <v>199</v>
      </c>
      <c r="D120" s="48">
        <v>800000</v>
      </c>
      <c r="E120" s="43">
        <v>31</v>
      </c>
      <c r="F120" s="48">
        <f t="shared" ref="F120:F143" si="3">(D120 / B120) * E120</f>
        <v>800000</v>
      </c>
      <c r="G120" s="52">
        <v>456072000</v>
      </c>
    </row>
    <row r="121" spans="1:7">
      <c r="A121" s="41" t="s">
        <v>116</v>
      </c>
      <c r="B121" s="43">
        <v>29</v>
      </c>
      <c r="C121" s="45" t="s">
        <v>199</v>
      </c>
      <c r="D121" s="48">
        <v>800000</v>
      </c>
      <c r="E121" s="43">
        <v>29</v>
      </c>
      <c r="F121" s="48">
        <f t="shared" si="3"/>
        <v>800000</v>
      </c>
      <c r="G121" s="52">
        <v>456072000</v>
      </c>
    </row>
    <row r="122" spans="1:7">
      <c r="A122" s="41" t="s">
        <v>117</v>
      </c>
      <c r="B122" s="43">
        <v>31</v>
      </c>
      <c r="C122" s="45" t="s">
        <v>199</v>
      </c>
      <c r="D122" s="48">
        <v>800000</v>
      </c>
      <c r="E122" s="43">
        <v>31</v>
      </c>
      <c r="F122" s="48">
        <f t="shared" si="3"/>
        <v>800000</v>
      </c>
      <c r="G122" s="52">
        <v>456072000</v>
      </c>
    </row>
    <row r="123" spans="1:7">
      <c r="A123" s="41" t="s">
        <v>118</v>
      </c>
      <c r="B123" s="43">
        <v>30</v>
      </c>
      <c r="C123" s="45" t="s">
        <v>199</v>
      </c>
      <c r="D123" s="48">
        <v>800000</v>
      </c>
      <c r="E123" s="43">
        <v>30</v>
      </c>
      <c r="F123" s="48">
        <f t="shared" si="3"/>
        <v>800000</v>
      </c>
      <c r="G123" s="52">
        <v>456072000</v>
      </c>
    </row>
    <row r="124" spans="1:7">
      <c r="A124" s="41" t="s">
        <v>119</v>
      </c>
      <c r="B124" s="43">
        <v>31</v>
      </c>
      <c r="C124" s="45" t="s">
        <v>199</v>
      </c>
      <c r="D124" s="48">
        <v>800000</v>
      </c>
      <c r="E124" s="43">
        <v>31</v>
      </c>
      <c r="F124" s="48">
        <f t="shared" si="3"/>
        <v>800000</v>
      </c>
      <c r="G124" s="52">
        <v>456072000</v>
      </c>
    </row>
    <row r="125" spans="1:7">
      <c r="A125" s="41" t="s">
        <v>120</v>
      </c>
      <c r="B125" s="43">
        <v>30</v>
      </c>
      <c r="C125" s="45" t="s">
        <v>199</v>
      </c>
      <c r="D125" s="48">
        <v>800000</v>
      </c>
      <c r="E125" s="43">
        <v>30</v>
      </c>
      <c r="F125" s="48">
        <f t="shared" si="3"/>
        <v>800000</v>
      </c>
      <c r="G125" s="52">
        <v>456072000</v>
      </c>
    </row>
    <row r="126" spans="1:7">
      <c r="A126" s="41" t="s">
        <v>121</v>
      </c>
      <c r="B126" s="43">
        <v>31</v>
      </c>
      <c r="C126" s="45" t="s">
        <v>199</v>
      </c>
      <c r="D126" s="48">
        <v>800000</v>
      </c>
      <c r="E126" s="43">
        <v>31</v>
      </c>
      <c r="F126" s="48">
        <f t="shared" si="3"/>
        <v>800000</v>
      </c>
      <c r="G126" s="52">
        <v>456072000</v>
      </c>
    </row>
    <row r="127" spans="1:7">
      <c r="A127" s="41" t="s">
        <v>122</v>
      </c>
      <c r="B127" s="43">
        <v>31</v>
      </c>
      <c r="C127" s="45" t="s">
        <v>199</v>
      </c>
      <c r="D127" s="48">
        <v>800000</v>
      </c>
      <c r="E127" s="43">
        <v>31</v>
      </c>
      <c r="F127" s="48">
        <f t="shared" si="3"/>
        <v>800000</v>
      </c>
      <c r="G127" s="52">
        <v>456072000</v>
      </c>
    </row>
    <row r="128" spans="1:7">
      <c r="A128" s="41" t="s">
        <v>123</v>
      </c>
      <c r="B128" s="43">
        <v>30</v>
      </c>
      <c r="C128" s="45" t="s">
        <v>199</v>
      </c>
      <c r="D128" s="48">
        <v>800000</v>
      </c>
      <c r="E128" s="43">
        <v>30</v>
      </c>
      <c r="F128" s="48">
        <f t="shared" si="3"/>
        <v>800000</v>
      </c>
      <c r="G128" s="52">
        <v>456072000</v>
      </c>
    </row>
    <row r="129" spans="1:7">
      <c r="A129" s="41" t="s">
        <v>124</v>
      </c>
      <c r="B129" s="43">
        <v>31</v>
      </c>
      <c r="C129" s="45" t="s">
        <v>199</v>
      </c>
      <c r="D129" s="48">
        <v>800000</v>
      </c>
      <c r="E129" s="43">
        <v>31</v>
      </c>
      <c r="F129" s="48">
        <f t="shared" si="3"/>
        <v>800000</v>
      </c>
      <c r="G129" s="52">
        <v>456072000</v>
      </c>
    </row>
    <row r="130" spans="1:7">
      <c r="A130" s="41" t="s">
        <v>125</v>
      </c>
      <c r="B130" s="43">
        <v>30</v>
      </c>
      <c r="C130" s="45" t="s">
        <v>199</v>
      </c>
      <c r="D130" s="48">
        <v>800000</v>
      </c>
      <c r="E130" s="43">
        <v>30</v>
      </c>
      <c r="F130" s="48">
        <f t="shared" si="3"/>
        <v>800000</v>
      </c>
      <c r="G130" s="52">
        <v>456072000</v>
      </c>
    </row>
    <row r="131" spans="1:7">
      <c r="A131" s="41" t="s">
        <v>126</v>
      </c>
      <c r="B131" s="43">
        <v>31</v>
      </c>
      <c r="C131" s="45" t="s">
        <v>199</v>
      </c>
      <c r="D131" s="48">
        <v>800000</v>
      </c>
      <c r="E131" s="43">
        <v>31</v>
      </c>
      <c r="F131" s="48">
        <f t="shared" si="3"/>
        <v>800000</v>
      </c>
      <c r="G131" s="52">
        <v>456072000</v>
      </c>
    </row>
    <row r="132" spans="1:7">
      <c r="A132" s="41" t="s">
        <v>115</v>
      </c>
      <c r="B132" s="43">
        <v>31</v>
      </c>
      <c r="C132" s="45" t="s">
        <v>202</v>
      </c>
      <c r="D132" s="48">
        <v>800000</v>
      </c>
      <c r="E132" s="43">
        <v>31</v>
      </c>
      <c r="F132" s="48">
        <f t="shared" si="3"/>
        <v>800000</v>
      </c>
      <c r="G132" s="52">
        <v>456072000</v>
      </c>
    </row>
    <row r="133" spans="1:7">
      <c r="A133" s="41" t="s">
        <v>116</v>
      </c>
      <c r="B133" s="43">
        <v>29</v>
      </c>
      <c r="C133" s="45" t="s">
        <v>202</v>
      </c>
      <c r="D133" s="48">
        <v>800000</v>
      </c>
      <c r="E133" s="43">
        <v>29</v>
      </c>
      <c r="F133" s="48">
        <f t="shared" si="3"/>
        <v>800000</v>
      </c>
      <c r="G133" s="52">
        <v>456072000</v>
      </c>
    </row>
    <row r="134" spans="1:7">
      <c r="A134" s="41" t="s">
        <v>117</v>
      </c>
      <c r="B134" s="43">
        <v>31</v>
      </c>
      <c r="C134" s="45" t="s">
        <v>202</v>
      </c>
      <c r="D134" s="48">
        <v>800000</v>
      </c>
      <c r="E134" s="43">
        <v>31</v>
      </c>
      <c r="F134" s="48">
        <f t="shared" si="3"/>
        <v>800000</v>
      </c>
      <c r="G134" s="52">
        <v>456072000</v>
      </c>
    </row>
    <row r="135" spans="1:7">
      <c r="A135" s="41" t="s">
        <v>118</v>
      </c>
      <c r="B135" s="43">
        <v>30</v>
      </c>
      <c r="C135" s="45" t="s">
        <v>202</v>
      </c>
      <c r="D135" s="48">
        <v>800000</v>
      </c>
      <c r="E135" s="43">
        <v>30</v>
      </c>
      <c r="F135" s="48">
        <f t="shared" si="3"/>
        <v>800000</v>
      </c>
      <c r="G135" s="52">
        <v>456072000</v>
      </c>
    </row>
    <row r="136" spans="1:7">
      <c r="A136" s="41" t="s">
        <v>119</v>
      </c>
      <c r="B136" s="43">
        <v>31</v>
      </c>
      <c r="C136" s="45" t="s">
        <v>202</v>
      </c>
      <c r="D136" s="48">
        <v>800000</v>
      </c>
      <c r="E136" s="43">
        <v>31</v>
      </c>
      <c r="F136" s="48">
        <f t="shared" si="3"/>
        <v>800000</v>
      </c>
      <c r="G136" s="52">
        <v>456072000</v>
      </c>
    </row>
    <row r="137" spans="1:7">
      <c r="A137" s="41" t="s">
        <v>120</v>
      </c>
      <c r="B137" s="43">
        <v>30</v>
      </c>
      <c r="C137" s="45" t="s">
        <v>202</v>
      </c>
      <c r="D137" s="48">
        <v>800000</v>
      </c>
      <c r="E137" s="43">
        <v>30</v>
      </c>
      <c r="F137" s="48">
        <f t="shared" si="3"/>
        <v>800000</v>
      </c>
      <c r="G137" s="52">
        <v>456072000</v>
      </c>
    </row>
    <row r="138" spans="1:7">
      <c r="A138" s="41" t="s">
        <v>121</v>
      </c>
      <c r="B138" s="43">
        <v>31</v>
      </c>
      <c r="C138" s="45" t="s">
        <v>202</v>
      </c>
      <c r="D138" s="48">
        <v>800000</v>
      </c>
      <c r="E138" s="43">
        <v>31</v>
      </c>
      <c r="F138" s="48">
        <f t="shared" si="3"/>
        <v>800000</v>
      </c>
      <c r="G138" s="52">
        <v>456072000</v>
      </c>
    </row>
    <row r="139" spans="1:7">
      <c r="A139" s="41" t="s">
        <v>122</v>
      </c>
      <c r="B139" s="43">
        <v>31</v>
      </c>
      <c r="C139" s="45" t="s">
        <v>202</v>
      </c>
      <c r="D139" s="48">
        <v>800000</v>
      </c>
      <c r="E139" s="43">
        <v>31</v>
      </c>
      <c r="F139" s="48">
        <f t="shared" si="3"/>
        <v>800000</v>
      </c>
      <c r="G139" s="52">
        <v>456072000</v>
      </c>
    </row>
    <row r="140" spans="1:7">
      <c r="A140" s="41" t="s">
        <v>123</v>
      </c>
      <c r="B140" s="43">
        <v>30</v>
      </c>
      <c r="C140" s="45" t="s">
        <v>202</v>
      </c>
      <c r="D140" s="48">
        <v>800000</v>
      </c>
      <c r="E140" s="43">
        <v>30</v>
      </c>
      <c r="F140" s="48">
        <f t="shared" si="3"/>
        <v>800000</v>
      </c>
      <c r="G140" s="52">
        <v>456072000</v>
      </c>
    </row>
    <row r="141" spans="1:7">
      <c r="A141" s="41" t="s">
        <v>124</v>
      </c>
      <c r="B141" s="43">
        <v>31</v>
      </c>
      <c r="C141" s="45" t="s">
        <v>202</v>
      </c>
      <c r="D141" s="48">
        <v>800000</v>
      </c>
      <c r="E141" s="43">
        <v>31</v>
      </c>
      <c r="F141" s="48">
        <f t="shared" si="3"/>
        <v>800000</v>
      </c>
      <c r="G141" s="52">
        <v>456072000</v>
      </c>
    </row>
    <row r="142" spans="1:7">
      <c r="A142" s="41" t="s">
        <v>125</v>
      </c>
      <c r="B142" s="43">
        <v>30</v>
      </c>
      <c r="C142" s="45" t="s">
        <v>202</v>
      </c>
      <c r="D142" s="48">
        <v>800000</v>
      </c>
      <c r="E142" s="43">
        <v>30</v>
      </c>
      <c r="F142" s="48">
        <f t="shared" si="3"/>
        <v>800000</v>
      </c>
      <c r="G142" s="52">
        <v>456072000</v>
      </c>
    </row>
    <row r="143" spans="1:7">
      <c r="A143" s="41" t="s">
        <v>126</v>
      </c>
      <c r="B143" s="43">
        <v>31</v>
      </c>
      <c r="C143" s="45" t="s">
        <v>202</v>
      </c>
      <c r="D143" s="48">
        <v>800000</v>
      </c>
      <c r="E143" s="43">
        <v>31</v>
      </c>
      <c r="F143" s="48">
        <f t="shared" si="3"/>
        <v>800000</v>
      </c>
      <c r="G143" s="52">
        <v>456072000</v>
      </c>
    </row>
    <row r="144" spans="1:7">
      <c r="A144" s="5"/>
      <c r="B144" s="44"/>
      <c r="C144" s="23"/>
      <c r="D144" s="49"/>
      <c r="E144" s="44"/>
      <c r="F144" s="55" t="s">
        <v>127</v>
      </c>
      <c r="G144" s="54">
        <v>43782912000</v>
      </c>
    </row>
    <row r="145" spans="6:7">
      <c r="F145" s="56" t="s">
        <v>128</v>
      </c>
      <c r="G145" s="53">
        <v>3648576000</v>
      </c>
    </row>
  </sheetData>
  <mergeCells count="1">
    <mergeCell ref="A6:B6"/>
  </mergeCells>
  <hyperlinks>
    <hyperlink ref="A4" location="TipoCambio!A1" display="Tipos de Cambio Utilizados" xr:uid="{00000000-0004-0000-0900-000000000000}"/>
    <hyperlink ref="C6" location="Consolidado!A1" display="Consolidado" xr:uid="{00000000-0004-0000-0900-000001000000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8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11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204</v>
      </c>
      <c r="B10" s="26" t="s">
        <v>166</v>
      </c>
      <c r="C10" s="26" t="s">
        <v>205</v>
      </c>
      <c r="D10" s="28" t="s">
        <v>64</v>
      </c>
      <c r="E10" s="30" t="s">
        <v>206</v>
      </c>
      <c r="F10" s="32" t="s">
        <v>207</v>
      </c>
      <c r="G10" s="32" t="s">
        <v>208</v>
      </c>
      <c r="H10" s="34" t="s">
        <v>4</v>
      </c>
      <c r="I10" s="36" t="s">
        <v>106</v>
      </c>
      <c r="J10" s="38">
        <v>72000000</v>
      </c>
    </row>
    <row r="11" spans="1:10">
      <c r="A11" s="25"/>
      <c r="B11" s="27"/>
      <c r="C11" s="27"/>
      <c r="D11" s="29"/>
      <c r="E11" s="31"/>
      <c r="F11" s="33"/>
      <c r="G11" s="33"/>
      <c r="H11" s="35"/>
      <c r="I11" s="37"/>
      <c r="J11" s="39"/>
    </row>
    <row r="12" spans="1:10">
      <c r="A12" s="40" t="s">
        <v>107</v>
      </c>
    </row>
    <row r="14" spans="1:10" ht="26.25">
      <c r="A14" s="19" t="s">
        <v>108</v>
      </c>
      <c r="B14" s="20" t="s">
        <v>109</v>
      </c>
      <c r="C14" s="20" t="s">
        <v>110</v>
      </c>
      <c r="D14" s="20" t="s">
        <v>111</v>
      </c>
      <c r="E14" s="20" t="s">
        <v>112</v>
      </c>
      <c r="F14" s="20" t="s">
        <v>113</v>
      </c>
      <c r="G14" s="21" t="s">
        <v>114</v>
      </c>
    </row>
    <row r="15" spans="1:10" ht="12.75" customHeight="1">
      <c r="A15" s="4" t="s">
        <v>115</v>
      </c>
      <c r="B15" s="42">
        <v>31</v>
      </c>
      <c r="C15" s="22" t="s">
        <v>205</v>
      </c>
      <c r="D15" s="47">
        <v>72000000</v>
      </c>
      <c r="E15" s="42">
        <v>31</v>
      </c>
      <c r="F15" s="47">
        <f t="shared" ref="F15:F26" si="0">(D15 / B15) * E15</f>
        <v>72000000</v>
      </c>
      <c r="G15" s="51">
        <v>41046480000</v>
      </c>
    </row>
    <row r="16" spans="1:10">
      <c r="A16" s="41" t="s">
        <v>116</v>
      </c>
      <c r="B16" s="43">
        <v>29</v>
      </c>
      <c r="C16" s="45" t="s">
        <v>205</v>
      </c>
      <c r="D16" s="48">
        <v>72000000</v>
      </c>
      <c r="E16" s="43">
        <v>29</v>
      </c>
      <c r="F16" s="48">
        <f t="shared" si="0"/>
        <v>72000000</v>
      </c>
      <c r="G16" s="52">
        <v>41046480000</v>
      </c>
    </row>
    <row r="17" spans="1:7">
      <c r="A17" s="41" t="s">
        <v>117</v>
      </c>
      <c r="B17" s="43">
        <v>31</v>
      </c>
      <c r="C17" s="45" t="s">
        <v>205</v>
      </c>
      <c r="D17" s="48">
        <v>72000000</v>
      </c>
      <c r="E17" s="43">
        <v>31</v>
      </c>
      <c r="F17" s="48">
        <f t="shared" si="0"/>
        <v>72000000</v>
      </c>
      <c r="G17" s="52">
        <v>41046480000</v>
      </c>
    </row>
    <row r="18" spans="1:7">
      <c r="A18" s="41" t="s">
        <v>118</v>
      </c>
      <c r="B18" s="43">
        <v>30</v>
      </c>
      <c r="C18" s="45" t="s">
        <v>205</v>
      </c>
      <c r="D18" s="48">
        <v>72000000</v>
      </c>
      <c r="E18" s="43">
        <v>30</v>
      </c>
      <c r="F18" s="48">
        <f t="shared" si="0"/>
        <v>72000000</v>
      </c>
      <c r="G18" s="52">
        <v>41046480000</v>
      </c>
    </row>
    <row r="19" spans="1:7">
      <c r="A19" s="41" t="s">
        <v>119</v>
      </c>
      <c r="B19" s="43">
        <v>31</v>
      </c>
      <c r="C19" s="45" t="s">
        <v>205</v>
      </c>
      <c r="D19" s="48">
        <v>72000000</v>
      </c>
      <c r="E19" s="43">
        <v>31</v>
      </c>
      <c r="F19" s="48">
        <f t="shared" si="0"/>
        <v>72000000</v>
      </c>
      <c r="G19" s="52">
        <v>41046480000</v>
      </c>
    </row>
    <row r="20" spans="1:7">
      <c r="A20" s="41" t="s">
        <v>120</v>
      </c>
      <c r="B20" s="43">
        <v>30</v>
      </c>
      <c r="C20" s="45" t="s">
        <v>205</v>
      </c>
      <c r="D20" s="48">
        <v>72000000</v>
      </c>
      <c r="E20" s="43">
        <v>30</v>
      </c>
      <c r="F20" s="48">
        <f t="shared" si="0"/>
        <v>72000000</v>
      </c>
      <c r="G20" s="52">
        <v>41046480000</v>
      </c>
    </row>
    <row r="21" spans="1:7">
      <c r="A21" s="41" t="s">
        <v>121</v>
      </c>
      <c r="B21" s="43">
        <v>31</v>
      </c>
      <c r="C21" s="45" t="s">
        <v>205</v>
      </c>
      <c r="D21" s="48">
        <v>72000000</v>
      </c>
      <c r="E21" s="43">
        <v>31</v>
      </c>
      <c r="F21" s="48">
        <f t="shared" si="0"/>
        <v>72000000</v>
      </c>
      <c r="G21" s="52">
        <v>41046480000</v>
      </c>
    </row>
    <row r="22" spans="1:7">
      <c r="A22" s="41" t="s">
        <v>122</v>
      </c>
      <c r="B22" s="43">
        <v>31</v>
      </c>
      <c r="C22" s="45" t="s">
        <v>205</v>
      </c>
      <c r="D22" s="48">
        <v>72000000</v>
      </c>
      <c r="E22" s="43">
        <v>31</v>
      </c>
      <c r="F22" s="48">
        <f t="shared" si="0"/>
        <v>72000000</v>
      </c>
      <c r="G22" s="52">
        <v>41046480000</v>
      </c>
    </row>
    <row r="23" spans="1:7">
      <c r="A23" s="41" t="s">
        <v>123</v>
      </c>
      <c r="B23" s="43">
        <v>30</v>
      </c>
      <c r="C23" s="45" t="s">
        <v>205</v>
      </c>
      <c r="D23" s="48">
        <v>72000000</v>
      </c>
      <c r="E23" s="43">
        <v>30</v>
      </c>
      <c r="F23" s="48">
        <f t="shared" si="0"/>
        <v>72000000</v>
      </c>
      <c r="G23" s="52">
        <v>41046480000</v>
      </c>
    </row>
    <row r="24" spans="1:7">
      <c r="A24" s="41" t="s">
        <v>124</v>
      </c>
      <c r="B24" s="43">
        <v>31</v>
      </c>
      <c r="C24" s="45" t="s">
        <v>205</v>
      </c>
      <c r="D24" s="48">
        <v>72000000</v>
      </c>
      <c r="E24" s="43">
        <v>31</v>
      </c>
      <c r="F24" s="48">
        <f t="shared" si="0"/>
        <v>72000000</v>
      </c>
      <c r="G24" s="52">
        <v>41046480000</v>
      </c>
    </row>
    <row r="25" spans="1:7">
      <c r="A25" s="41" t="s">
        <v>125</v>
      </c>
      <c r="B25" s="43">
        <v>30</v>
      </c>
      <c r="C25" s="45" t="s">
        <v>205</v>
      </c>
      <c r="D25" s="48">
        <v>72000000</v>
      </c>
      <c r="E25" s="43">
        <v>30</v>
      </c>
      <c r="F25" s="48">
        <f t="shared" si="0"/>
        <v>72000000</v>
      </c>
      <c r="G25" s="52">
        <v>41046480000</v>
      </c>
    </row>
    <row r="26" spans="1:7">
      <c r="A26" s="41" t="s">
        <v>126</v>
      </c>
      <c r="B26" s="43">
        <v>31</v>
      </c>
      <c r="C26" s="45" t="s">
        <v>205</v>
      </c>
      <c r="D26" s="48">
        <v>72000000</v>
      </c>
      <c r="E26" s="43">
        <v>31</v>
      </c>
      <c r="F26" s="48">
        <f t="shared" si="0"/>
        <v>72000000</v>
      </c>
      <c r="G26" s="52">
        <v>41046480000</v>
      </c>
    </row>
    <row r="27" spans="1:7">
      <c r="A27" s="5"/>
      <c r="B27" s="44"/>
      <c r="C27" s="23"/>
      <c r="D27" s="49"/>
      <c r="E27" s="44"/>
      <c r="F27" s="55" t="s">
        <v>127</v>
      </c>
      <c r="G27" s="54">
        <v>492557760000</v>
      </c>
    </row>
    <row r="28" spans="1:7">
      <c r="F28" s="56" t="s">
        <v>128</v>
      </c>
      <c r="G28" s="53">
        <v>41046480000</v>
      </c>
    </row>
  </sheetData>
  <mergeCells count="1">
    <mergeCell ref="A6:B6"/>
  </mergeCells>
  <hyperlinks>
    <hyperlink ref="A4" location="TipoCambio!A1" display="Tipos de Cambio Utilizados" xr:uid="{00000000-0004-0000-0A00-000000000000}"/>
    <hyperlink ref="C6" location="Consolidado!A1" display="Consolidado" xr:uid="{00000000-0004-0000-0A00-000001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1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12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209</v>
      </c>
      <c r="B10" s="26" t="s">
        <v>210</v>
      </c>
      <c r="C10" s="26" t="s">
        <v>211</v>
      </c>
      <c r="D10" s="28" t="s">
        <v>64</v>
      </c>
      <c r="E10" s="30" t="s">
        <v>212</v>
      </c>
      <c r="F10" s="32" t="s">
        <v>213</v>
      </c>
      <c r="G10" s="32" t="s">
        <v>212</v>
      </c>
      <c r="H10" s="34" t="s">
        <v>4</v>
      </c>
      <c r="I10" s="36" t="s">
        <v>106</v>
      </c>
      <c r="J10" s="38">
        <v>5500000</v>
      </c>
    </row>
    <row r="11" spans="1:10">
      <c r="A11" s="57" t="s">
        <v>209</v>
      </c>
      <c r="B11" s="58" t="s">
        <v>214</v>
      </c>
      <c r="C11" s="58" t="s">
        <v>215</v>
      </c>
      <c r="D11" s="59" t="s">
        <v>64</v>
      </c>
      <c r="E11" s="60" t="s">
        <v>212</v>
      </c>
      <c r="F11" s="46" t="s">
        <v>216</v>
      </c>
      <c r="G11" s="46" t="s">
        <v>212</v>
      </c>
      <c r="H11" s="50" t="s">
        <v>4</v>
      </c>
      <c r="I11" s="61" t="s">
        <v>106</v>
      </c>
      <c r="J11" s="62">
        <v>5000000</v>
      </c>
    </row>
    <row r="12" spans="1:10">
      <c r="A12" s="25"/>
      <c r="B12" s="27"/>
      <c r="C12" s="27"/>
      <c r="D12" s="29"/>
      <c r="E12" s="31"/>
      <c r="F12" s="33"/>
      <c r="G12" s="33"/>
      <c r="H12" s="35"/>
      <c r="I12" s="37"/>
      <c r="J12" s="39"/>
    </row>
    <row r="13" spans="1:10">
      <c r="A13" s="40" t="s">
        <v>107</v>
      </c>
    </row>
    <row r="15" spans="1:10" ht="26.25">
      <c r="A15" s="19" t="s">
        <v>108</v>
      </c>
      <c r="B15" s="20" t="s">
        <v>109</v>
      </c>
      <c r="C15" s="20" t="s">
        <v>110</v>
      </c>
      <c r="D15" s="20" t="s">
        <v>111</v>
      </c>
      <c r="E15" s="20" t="s">
        <v>112</v>
      </c>
      <c r="F15" s="20" t="s">
        <v>113</v>
      </c>
      <c r="G15" s="21" t="s">
        <v>114</v>
      </c>
    </row>
    <row r="16" spans="1:10" ht="12.75" customHeight="1">
      <c r="A16" s="4" t="s">
        <v>115</v>
      </c>
      <c r="B16" s="42">
        <v>31</v>
      </c>
      <c r="C16" s="22" t="s">
        <v>211</v>
      </c>
      <c r="D16" s="47">
        <v>5500000</v>
      </c>
      <c r="E16" s="42">
        <v>31</v>
      </c>
      <c r="F16" s="47">
        <f t="shared" ref="F16:F39" si="0">(D16 / B16) * E16</f>
        <v>5500000</v>
      </c>
      <c r="G16" s="51">
        <v>3135495000</v>
      </c>
    </row>
    <row r="17" spans="1:7">
      <c r="A17" s="41" t="s">
        <v>116</v>
      </c>
      <c r="B17" s="43">
        <v>29</v>
      </c>
      <c r="C17" s="45" t="s">
        <v>211</v>
      </c>
      <c r="D17" s="48">
        <v>5500000</v>
      </c>
      <c r="E17" s="43">
        <v>29</v>
      </c>
      <c r="F17" s="48">
        <f t="shared" si="0"/>
        <v>5500000</v>
      </c>
      <c r="G17" s="52">
        <v>3135495000</v>
      </c>
    </row>
    <row r="18" spans="1:7">
      <c r="A18" s="41" t="s">
        <v>117</v>
      </c>
      <c r="B18" s="43">
        <v>31</v>
      </c>
      <c r="C18" s="45" t="s">
        <v>211</v>
      </c>
      <c r="D18" s="48">
        <v>5500000</v>
      </c>
      <c r="E18" s="43">
        <v>31</v>
      </c>
      <c r="F18" s="48">
        <f t="shared" si="0"/>
        <v>5500000</v>
      </c>
      <c r="G18" s="52">
        <v>3135495000</v>
      </c>
    </row>
    <row r="19" spans="1:7">
      <c r="A19" s="41" t="s">
        <v>118</v>
      </c>
      <c r="B19" s="43">
        <v>30</v>
      </c>
      <c r="C19" s="45" t="s">
        <v>211</v>
      </c>
      <c r="D19" s="48">
        <v>5500000</v>
      </c>
      <c r="E19" s="43">
        <v>30</v>
      </c>
      <c r="F19" s="48">
        <f t="shared" si="0"/>
        <v>5500000</v>
      </c>
      <c r="G19" s="52">
        <v>3135495000</v>
      </c>
    </row>
    <row r="20" spans="1:7">
      <c r="A20" s="41" t="s">
        <v>119</v>
      </c>
      <c r="B20" s="43">
        <v>31</v>
      </c>
      <c r="C20" s="45" t="s">
        <v>211</v>
      </c>
      <c r="D20" s="48">
        <v>5500000</v>
      </c>
      <c r="E20" s="43">
        <v>31</v>
      </c>
      <c r="F20" s="48">
        <f t="shared" si="0"/>
        <v>5500000</v>
      </c>
      <c r="G20" s="52">
        <v>3135495000</v>
      </c>
    </row>
    <row r="21" spans="1:7">
      <c r="A21" s="41" t="s">
        <v>120</v>
      </c>
      <c r="B21" s="43">
        <v>30</v>
      </c>
      <c r="C21" s="45" t="s">
        <v>211</v>
      </c>
      <c r="D21" s="48">
        <v>5500000</v>
      </c>
      <c r="E21" s="43">
        <v>30</v>
      </c>
      <c r="F21" s="48">
        <f t="shared" si="0"/>
        <v>5500000</v>
      </c>
      <c r="G21" s="52">
        <v>3135495000</v>
      </c>
    </row>
    <row r="22" spans="1:7">
      <c r="A22" s="41" t="s">
        <v>121</v>
      </c>
      <c r="B22" s="43">
        <v>31</v>
      </c>
      <c r="C22" s="45" t="s">
        <v>211</v>
      </c>
      <c r="D22" s="48">
        <v>5500000</v>
      </c>
      <c r="E22" s="43">
        <v>31</v>
      </c>
      <c r="F22" s="48">
        <f t="shared" si="0"/>
        <v>5500000</v>
      </c>
      <c r="G22" s="52">
        <v>3135495000</v>
      </c>
    </row>
    <row r="23" spans="1:7">
      <c r="A23" s="41" t="s">
        <v>122</v>
      </c>
      <c r="B23" s="43">
        <v>31</v>
      </c>
      <c r="C23" s="45" t="s">
        <v>211</v>
      </c>
      <c r="D23" s="48">
        <v>5500000</v>
      </c>
      <c r="E23" s="43">
        <v>31</v>
      </c>
      <c r="F23" s="48">
        <f t="shared" si="0"/>
        <v>5500000</v>
      </c>
      <c r="G23" s="52">
        <v>3135495000</v>
      </c>
    </row>
    <row r="24" spans="1:7">
      <c r="A24" s="41" t="s">
        <v>123</v>
      </c>
      <c r="B24" s="43">
        <v>30</v>
      </c>
      <c r="C24" s="45" t="s">
        <v>211</v>
      </c>
      <c r="D24" s="48">
        <v>5500000</v>
      </c>
      <c r="E24" s="43">
        <v>30</v>
      </c>
      <c r="F24" s="48">
        <f t="shared" si="0"/>
        <v>5500000</v>
      </c>
      <c r="G24" s="52">
        <v>3135495000</v>
      </c>
    </row>
    <row r="25" spans="1:7">
      <c r="A25" s="41" t="s">
        <v>124</v>
      </c>
      <c r="B25" s="43">
        <v>31</v>
      </c>
      <c r="C25" s="45" t="s">
        <v>211</v>
      </c>
      <c r="D25" s="48">
        <v>5500000</v>
      </c>
      <c r="E25" s="43">
        <v>31</v>
      </c>
      <c r="F25" s="48">
        <f t="shared" si="0"/>
        <v>5500000</v>
      </c>
      <c r="G25" s="52">
        <v>3135495000</v>
      </c>
    </row>
    <row r="26" spans="1:7">
      <c r="A26" s="41" t="s">
        <v>125</v>
      </c>
      <c r="B26" s="43">
        <v>30</v>
      </c>
      <c r="C26" s="45" t="s">
        <v>211</v>
      </c>
      <c r="D26" s="48">
        <v>5500000</v>
      </c>
      <c r="E26" s="43">
        <v>30</v>
      </c>
      <c r="F26" s="48">
        <f t="shared" si="0"/>
        <v>5500000</v>
      </c>
      <c r="G26" s="52">
        <v>3135495000</v>
      </c>
    </row>
    <row r="27" spans="1:7">
      <c r="A27" s="41" t="s">
        <v>126</v>
      </c>
      <c r="B27" s="43">
        <v>31</v>
      </c>
      <c r="C27" s="45" t="s">
        <v>211</v>
      </c>
      <c r="D27" s="48">
        <v>5500000</v>
      </c>
      <c r="E27" s="43">
        <v>31</v>
      </c>
      <c r="F27" s="48">
        <f t="shared" si="0"/>
        <v>5500000</v>
      </c>
      <c r="G27" s="52">
        <v>3135495000</v>
      </c>
    </row>
    <row r="28" spans="1:7">
      <c r="A28" s="41" t="s">
        <v>115</v>
      </c>
      <c r="B28" s="43">
        <v>31</v>
      </c>
      <c r="C28" s="45" t="s">
        <v>215</v>
      </c>
      <c r="D28" s="48">
        <v>5000000</v>
      </c>
      <c r="E28" s="43">
        <v>31</v>
      </c>
      <c r="F28" s="48">
        <f t="shared" si="0"/>
        <v>5000000</v>
      </c>
      <c r="G28" s="52">
        <v>2850450000</v>
      </c>
    </row>
    <row r="29" spans="1:7">
      <c r="A29" s="41" t="s">
        <v>116</v>
      </c>
      <c r="B29" s="43">
        <v>29</v>
      </c>
      <c r="C29" s="45" t="s">
        <v>215</v>
      </c>
      <c r="D29" s="48">
        <v>5000000</v>
      </c>
      <c r="E29" s="43">
        <v>29</v>
      </c>
      <c r="F29" s="48">
        <f t="shared" si="0"/>
        <v>5000000</v>
      </c>
      <c r="G29" s="52">
        <v>2850450000</v>
      </c>
    </row>
    <row r="30" spans="1:7">
      <c r="A30" s="41" t="s">
        <v>117</v>
      </c>
      <c r="B30" s="43">
        <v>31</v>
      </c>
      <c r="C30" s="45" t="s">
        <v>215</v>
      </c>
      <c r="D30" s="48">
        <v>5000000</v>
      </c>
      <c r="E30" s="43">
        <v>31</v>
      </c>
      <c r="F30" s="48">
        <f t="shared" si="0"/>
        <v>5000000</v>
      </c>
      <c r="G30" s="52">
        <v>2850450000</v>
      </c>
    </row>
    <row r="31" spans="1:7">
      <c r="A31" s="41" t="s">
        <v>118</v>
      </c>
      <c r="B31" s="43">
        <v>30</v>
      </c>
      <c r="C31" s="45" t="s">
        <v>215</v>
      </c>
      <c r="D31" s="48">
        <v>5000000</v>
      </c>
      <c r="E31" s="43">
        <v>30</v>
      </c>
      <c r="F31" s="48">
        <f t="shared" si="0"/>
        <v>5000000</v>
      </c>
      <c r="G31" s="52">
        <v>2850450000</v>
      </c>
    </row>
    <row r="32" spans="1:7">
      <c r="A32" s="41" t="s">
        <v>119</v>
      </c>
      <c r="B32" s="43">
        <v>31</v>
      </c>
      <c r="C32" s="45" t="s">
        <v>215</v>
      </c>
      <c r="D32" s="48">
        <v>5000000</v>
      </c>
      <c r="E32" s="43">
        <v>31</v>
      </c>
      <c r="F32" s="48">
        <f t="shared" si="0"/>
        <v>5000000</v>
      </c>
      <c r="G32" s="52">
        <v>2850450000</v>
      </c>
    </row>
    <row r="33" spans="1:7">
      <c r="A33" s="41" t="s">
        <v>120</v>
      </c>
      <c r="B33" s="43">
        <v>30</v>
      </c>
      <c r="C33" s="45" t="s">
        <v>215</v>
      </c>
      <c r="D33" s="48">
        <v>5000000</v>
      </c>
      <c r="E33" s="43">
        <v>30</v>
      </c>
      <c r="F33" s="48">
        <f t="shared" si="0"/>
        <v>5000000</v>
      </c>
      <c r="G33" s="52">
        <v>2850450000</v>
      </c>
    </row>
    <row r="34" spans="1:7">
      <c r="A34" s="41" t="s">
        <v>121</v>
      </c>
      <c r="B34" s="43">
        <v>31</v>
      </c>
      <c r="C34" s="45" t="s">
        <v>215</v>
      </c>
      <c r="D34" s="48">
        <v>5000000</v>
      </c>
      <c r="E34" s="43">
        <v>31</v>
      </c>
      <c r="F34" s="48">
        <f t="shared" si="0"/>
        <v>5000000</v>
      </c>
      <c r="G34" s="52">
        <v>2850450000</v>
      </c>
    </row>
    <row r="35" spans="1:7">
      <c r="A35" s="41" t="s">
        <v>122</v>
      </c>
      <c r="B35" s="43">
        <v>31</v>
      </c>
      <c r="C35" s="45" t="s">
        <v>215</v>
      </c>
      <c r="D35" s="48">
        <v>5000000</v>
      </c>
      <c r="E35" s="43">
        <v>31</v>
      </c>
      <c r="F35" s="48">
        <f t="shared" si="0"/>
        <v>5000000</v>
      </c>
      <c r="G35" s="52">
        <v>2850450000</v>
      </c>
    </row>
    <row r="36" spans="1:7">
      <c r="A36" s="41" t="s">
        <v>123</v>
      </c>
      <c r="B36" s="43">
        <v>30</v>
      </c>
      <c r="C36" s="45" t="s">
        <v>215</v>
      </c>
      <c r="D36" s="48">
        <v>5000000</v>
      </c>
      <c r="E36" s="43">
        <v>30</v>
      </c>
      <c r="F36" s="48">
        <f t="shared" si="0"/>
        <v>5000000</v>
      </c>
      <c r="G36" s="52">
        <v>2850450000</v>
      </c>
    </row>
    <row r="37" spans="1:7">
      <c r="A37" s="41" t="s">
        <v>124</v>
      </c>
      <c r="B37" s="43">
        <v>31</v>
      </c>
      <c r="C37" s="45" t="s">
        <v>215</v>
      </c>
      <c r="D37" s="48">
        <v>5000000</v>
      </c>
      <c r="E37" s="43">
        <v>31</v>
      </c>
      <c r="F37" s="48">
        <f t="shared" si="0"/>
        <v>5000000</v>
      </c>
      <c r="G37" s="52">
        <v>2850450000</v>
      </c>
    </row>
    <row r="38" spans="1:7">
      <c r="A38" s="41" t="s">
        <v>125</v>
      </c>
      <c r="B38" s="43">
        <v>30</v>
      </c>
      <c r="C38" s="45" t="s">
        <v>215</v>
      </c>
      <c r="D38" s="48">
        <v>5000000</v>
      </c>
      <c r="E38" s="43">
        <v>30</v>
      </c>
      <c r="F38" s="48">
        <f t="shared" si="0"/>
        <v>5000000</v>
      </c>
      <c r="G38" s="52">
        <v>2850450000</v>
      </c>
    </row>
    <row r="39" spans="1:7">
      <c r="A39" s="41" t="s">
        <v>126</v>
      </c>
      <c r="B39" s="43">
        <v>31</v>
      </c>
      <c r="C39" s="45" t="s">
        <v>215</v>
      </c>
      <c r="D39" s="48">
        <v>5000000</v>
      </c>
      <c r="E39" s="43">
        <v>31</v>
      </c>
      <c r="F39" s="48">
        <f t="shared" si="0"/>
        <v>5000000</v>
      </c>
      <c r="G39" s="52">
        <v>2850450000</v>
      </c>
    </row>
    <row r="40" spans="1:7">
      <c r="A40" s="5"/>
      <c r="B40" s="44"/>
      <c r="C40" s="23"/>
      <c r="D40" s="49"/>
      <c r="E40" s="44"/>
      <c r="F40" s="55" t="s">
        <v>127</v>
      </c>
      <c r="G40" s="54">
        <v>71831340000</v>
      </c>
    </row>
    <row r="41" spans="1:7">
      <c r="F41" s="56" t="s">
        <v>128</v>
      </c>
      <c r="G41" s="53">
        <v>5985945000</v>
      </c>
    </row>
  </sheetData>
  <mergeCells count="1">
    <mergeCell ref="A6:B6"/>
  </mergeCells>
  <hyperlinks>
    <hyperlink ref="A4" location="TipoCambio!A1" display="Tipos de Cambio Utilizados" xr:uid="{00000000-0004-0000-0B00-000000000000}"/>
    <hyperlink ref="C6" location="Consolidado!A1" display="Consolidado" xr:uid="{00000000-0004-0000-0B00-000001000000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1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13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 ht="26.25">
      <c r="A10" s="24" t="s">
        <v>217</v>
      </c>
      <c r="B10" s="26" t="s">
        <v>218</v>
      </c>
      <c r="C10" s="26" t="s">
        <v>219</v>
      </c>
      <c r="D10" s="28" t="s">
        <v>138</v>
      </c>
      <c r="E10" s="30" t="s">
        <v>220</v>
      </c>
      <c r="F10" s="32" t="s">
        <v>221</v>
      </c>
      <c r="G10" s="32" t="s">
        <v>220</v>
      </c>
      <c r="H10" s="34" t="s">
        <v>4</v>
      </c>
      <c r="I10" s="36" t="s">
        <v>106</v>
      </c>
      <c r="J10" s="38">
        <v>3150000000</v>
      </c>
    </row>
    <row r="11" spans="1:10" ht="26.25">
      <c r="A11" s="57" t="s">
        <v>217</v>
      </c>
      <c r="B11" s="58" t="s">
        <v>222</v>
      </c>
      <c r="C11" s="58" t="s">
        <v>223</v>
      </c>
      <c r="D11" s="59" t="s">
        <v>138</v>
      </c>
      <c r="E11" s="60" t="s">
        <v>220</v>
      </c>
      <c r="F11" s="46" t="s">
        <v>224</v>
      </c>
      <c r="G11" s="46" t="s">
        <v>220</v>
      </c>
      <c r="H11" s="50" t="s">
        <v>4</v>
      </c>
      <c r="I11" s="61" t="s">
        <v>106</v>
      </c>
      <c r="J11" s="62">
        <v>3000000000</v>
      </c>
    </row>
    <row r="12" spans="1:10">
      <c r="A12" s="25"/>
      <c r="B12" s="27"/>
      <c r="C12" s="27"/>
      <c r="D12" s="29"/>
      <c r="E12" s="31"/>
      <c r="F12" s="33"/>
      <c r="G12" s="33"/>
      <c r="H12" s="35"/>
      <c r="I12" s="37"/>
      <c r="J12" s="39"/>
    </row>
    <row r="13" spans="1:10">
      <c r="A13" s="40" t="s">
        <v>107</v>
      </c>
    </row>
    <row r="15" spans="1:10" ht="26.25">
      <c r="A15" s="19" t="s">
        <v>108</v>
      </c>
      <c r="B15" s="20" t="s">
        <v>109</v>
      </c>
      <c r="C15" s="20" t="s">
        <v>110</v>
      </c>
      <c r="D15" s="20" t="s">
        <v>111</v>
      </c>
      <c r="E15" s="20" t="s">
        <v>112</v>
      </c>
      <c r="F15" s="20" t="s">
        <v>113</v>
      </c>
      <c r="G15" s="21" t="s">
        <v>114</v>
      </c>
    </row>
    <row r="16" spans="1:10" ht="12.75" customHeight="1">
      <c r="A16" s="4" t="s">
        <v>115</v>
      </c>
      <c r="B16" s="42">
        <v>31</v>
      </c>
      <c r="C16" s="22" t="s">
        <v>219</v>
      </c>
      <c r="D16" s="47">
        <v>3150000000</v>
      </c>
      <c r="E16" s="42">
        <v>31</v>
      </c>
      <c r="F16" s="47">
        <f t="shared" ref="F16:F39" si="0">(D16 / B16) * E16</f>
        <v>3150000000</v>
      </c>
      <c r="G16" s="51">
        <v>3150000000</v>
      </c>
    </row>
    <row r="17" spans="1:7">
      <c r="A17" s="41" t="s">
        <v>116</v>
      </c>
      <c r="B17" s="43">
        <v>29</v>
      </c>
      <c r="C17" s="45" t="s">
        <v>219</v>
      </c>
      <c r="D17" s="48">
        <v>3150000000</v>
      </c>
      <c r="E17" s="43">
        <v>29</v>
      </c>
      <c r="F17" s="48">
        <f t="shared" si="0"/>
        <v>3150000000</v>
      </c>
      <c r="G17" s="52">
        <v>3150000000</v>
      </c>
    </row>
    <row r="18" spans="1:7">
      <c r="A18" s="41" t="s">
        <v>117</v>
      </c>
      <c r="B18" s="43">
        <v>31</v>
      </c>
      <c r="C18" s="45" t="s">
        <v>219</v>
      </c>
      <c r="D18" s="48">
        <v>3150000000</v>
      </c>
      <c r="E18" s="43">
        <v>31</v>
      </c>
      <c r="F18" s="48">
        <f t="shared" si="0"/>
        <v>3150000000</v>
      </c>
      <c r="G18" s="52">
        <v>3150000000</v>
      </c>
    </row>
    <row r="19" spans="1:7">
      <c r="A19" s="41" t="s">
        <v>118</v>
      </c>
      <c r="B19" s="43">
        <v>30</v>
      </c>
      <c r="C19" s="45" t="s">
        <v>219</v>
      </c>
      <c r="D19" s="48">
        <v>3150000000</v>
      </c>
      <c r="E19" s="43">
        <v>30</v>
      </c>
      <c r="F19" s="48">
        <f t="shared" si="0"/>
        <v>3150000000</v>
      </c>
      <c r="G19" s="52">
        <v>3150000000</v>
      </c>
    </row>
    <row r="20" spans="1:7">
      <c r="A20" s="41" t="s">
        <v>119</v>
      </c>
      <c r="B20" s="43">
        <v>31</v>
      </c>
      <c r="C20" s="45" t="s">
        <v>219</v>
      </c>
      <c r="D20" s="48">
        <v>3150000000</v>
      </c>
      <c r="E20" s="43">
        <v>31</v>
      </c>
      <c r="F20" s="48">
        <f t="shared" si="0"/>
        <v>3150000000</v>
      </c>
      <c r="G20" s="52">
        <v>3150000000</v>
      </c>
    </row>
    <row r="21" spans="1:7">
      <c r="A21" s="41" t="s">
        <v>120</v>
      </c>
      <c r="B21" s="43">
        <v>30</v>
      </c>
      <c r="C21" s="45" t="s">
        <v>219</v>
      </c>
      <c r="D21" s="48">
        <v>3150000000</v>
      </c>
      <c r="E21" s="43">
        <v>30</v>
      </c>
      <c r="F21" s="48">
        <f t="shared" si="0"/>
        <v>3150000000</v>
      </c>
      <c r="G21" s="52">
        <v>3150000000</v>
      </c>
    </row>
    <row r="22" spans="1:7">
      <c r="A22" s="41" t="s">
        <v>121</v>
      </c>
      <c r="B22" s="43">
        <v>31</v>
      </c>
      <c r="C22" s="45" t="s">
        <v>219</v>
      </c>
      <c r="D22" s="48">
        <v>3150000000</v>
      </c>
      <c r="E22" s="43">
        <v>31</v>
      </c>
      <c r="F22" s="48">
        <f t="shared" si="0"/>
        <v>3150000000</v>
      </c>
      <c r="G22" s="52">
        <v>3150000000</v>
      </c>
    </row>
    <row r="23" spans="1:7">
      <c r="A23" s="41" t="s">
        <v>122</v>
      </c>
      <c r="B23" s="43">
        <v>31</v>
      </c>
      <c r="C23" s="45" t="s">
        <v>219</v>
      </c>
      <c r="D23" s="48">
        <v>3150000000</v>
      </c>
      <c r="E23" s="43">
        <v>31</v>
      </c>
      <c r="F23" s="48">
        <f t="shared" si="0"/>
        <v>3150000000</v>
      </c>
      <c r="G23" s="52">
        <v>3150000000</v>
      </c>
    </row>
    <row r="24" spans="1:7">
      <c r="A24" s="41" t="s">
        <v>123</v>
      </c>
      <c r="B24" s="43">
        <v>30</v>
      </c>
      <c r="C24" s="45" t="s">
        <v>219</v>
      </c>
      <c r="D24" s="48">
        <v>3150000000</v>
      </c>
      <c r="E24" s="43">
        <v>30</v>
      </c>
      <c r="F24" s="48">
        <f t="shared" si="0"/>
        <v>3150000000</v>
      </c>
      <c r="G24" s="52">
        <v>3150000000</v>
      </c>
    </row>
    <row r="25" spans="1:7">
      <c r="A25" s="41" t="s">
        <v>124</v>
      </c>
      <c r="B25" s="43">
        <v>31</v>
      </c>
      <c r="C25" s="45" t="s">
        <v>219</v>
      </c>
      <c r="D25" s="48">
        <v>3150000000</v>
      </c>
      <c r="E25" s="43">
        <v>31</v>
      </c>
      <c r="F25" s="48">
        <f t="shared" si="0"/>
        <v>3150000000</v>
      </c>
      <c r="G25" s="52">
        <v>3150000000</v>
      </c>
    </row>
    <row r="26" spans="1:7">
      <c r="A26" s="41" t="s">
        <v>125</v>
      </c>
      <c r="B26" s="43">
        <v>30</v>
      </c>
      <c r="C26" s="45" t="s">
        <v>219</v>
      </c>
      <c r="D26" s="48">
        <v>3150000000</v>
      </c>
      <c r="E26" s="43">
        <v>30</v>
      </c>
      <c r="F26" s="48">
        <f t="shared" si="0"/>
        <v>3150000000</v>
      </c>
      <c r="G26" s="52">
        <v>3150000000</v>
      </c>
    </row>
    <row r="27" spans="1:7">
      <c r="A27" s="41" t="s">
        <v>126</v>
      </c>
      <c r="B27" s="43">
        <v>31</v>
      </c>
      <c r="C27" s="45" t="s">
        <v>219</v>
      </c>
      <c r="D27" s="48">
        <v>3150000000</v>
      </c>
      <c r="E27" s="43">
        <v>31</v>
      </c>
      <c r="F27" s="48">
        <f t="shared" si="0"/>
        <v>3150000000</v>
      </c>
      <c r="G27" s="52">
        <v>3150000000</v>
      </c>
    </row>
    <row r="28" spans="1:7">
      <c r="A28" s="41" t="s">
        <v>115</v>
      </c>
      <c r="B28" s="43">
        <v>31</v>
      </c>
      <c r="C28" s="45" t="s">
        <v>223</v>
      </c>
      <c r="D28" s="48">
        <v>3000000000</v>
      </c>
      <c r="E28" s="43">
        <v>31</v>
      </c>
      <c r="F28" s="48">
        <f t="shared" si="0"/>
        <v>3000000000</v>
      </c>
      <c r="G28" s="52">
        <v>3000000000</v>
      </c>
    </row>
    <row r="29" spans="1:7">
      <c r="A29" s="41" t="s">
        <v>116</v>
      </c>
      <c r="B29" s="43">
        <v>29</v>
      </c>
      <c r="C29" s="45" t="s">
        <v>223</v>
      </c>
      <c r="D29" s="48">
        <v>3000000000</v>
      </c>
      <c r="E29" s="43">
        <v>29</v>
      </c>
      <c r="F29" s="48">
        <f t="shared" si="0"/>
        <v>3000000000</v>
      </c>
      <c r="G29" s="52">
        <v>3000000000</v>
      </c>
    </row>
    <row r="30" spans="1:7">
      <c r="A30" s="41" t="s">
        <v>117</v>
      </c>
      <c r="B30" s="43">
        <v>31</v>
      </c>
      <c r="C30" s="45" t="s">
        <v>223</v>
      </c>
      <c r="D30" s="48">
        <v>3000000000</v>
      </c>
      <c r="E30" s="43">
        <v>31</v>
      </c>
      <c r="F30" s="48">
        <f t="shared" si="0"/>
        <v>3000000000</v>
      </c>
      <c r="G30" s="52">
        <v>3000000000</v>
      </c>
    </row>
    <row r="31" spans="1:7">
      <c r="A31" s="41" t="s">
        <v>118</v>
      </c>
      <c r="B31" s="43">
        <v>30</v>
      </c>
      <c r="C31" s="45" t="s">
        <v>223</v>
      </c>
      <c r="D31" s="48">
        <v>3000000000</v>
      </c>
      <c r="E31" s="43">
        <v>30</v>
      </c>
      <c r="F31" s="48">
        <f t="shared" si="0"/>
        <v>3000000000</v>
      </c>
      <c r="G31" s="52">
        <v>3000000000</v>
      </c>
    </row>
    <row r="32" spans="1:7">
      <c r="A32" s="41" t="s">
        <v>119</v>
      </c>
      <c r="B32" s="43">
        <v>31</v>
      </c>
      <c r="C32" s="45" t="s">
        <v>223</v>
      </c>
      <c r="D32" s="48">
        <v>3000000000</v>
      </c>
      <c r="E32" s="43">
        <v>31</v>
      </c>
      <c r="F32" s="48">
        <f t="shared" si="0"/>
        <v>3000000000</v>
      </c>
      <c r="G32" s="52">
        <v>3000000000</v>
      </c>
    </row>
    <row r="33" spans="1:7">
      <c r="A33" s="41" t="s">
        <v>120</v>
      </c>
      <c r="B33" s="43">
        <v>30</v>
      </c>
      <c r="C33" s="45" t="s">
        <v>223</v>
      </c>
      <c r="D33" s="48">
        <v>3000000000</v>
      </c>
      <c r="E33" s="43">
        <v>30</v>
      </c>
      <c r="F33" s="48">
        <f t="shared" si="0"/>
        <v>3000000000</v>
      </c>
      <c r="G33" s="52">
        <v>3000000000</v>
      </c>
    </row>
    <row r="34" spans="1:7">
      <c r="A34" s="41" t="s">
        <v>121</v>
      </c>
      <c r="B34" s="43">
        <v>31</v>
      </c>
      <c r="C34" s="45" t="s">
        <v>223</v>
      </c>
      <c r="D34" s="48">
        <v>3000000000</v>
      </c>
      <c r="E34" s="43">
        <v>31</v>
      </c>
      <c r="F34" s="48">
        <f t="shared" si="0"/>
        <v>3000000000</v>
      </c>
      <c r="G34" s="52">
        <v>3000000000</v>
      </c>
    </row>
    <row r="35" spans="1:7">
      <c r="A35" s="41" t="s">
        <v>122</v>
      </c>
      <c r="B35" s="43">
        <v>31</v>
      </c>
      <c r="C35" s="45" t="s">
        <v>223</v>
      </c>
      <c r="D35" s="48">
        <v>3000000000</v>
      </c>
      <c r="E35" s="43">
        <v>31</v>
      </c>
      <c r="F35" s="48">
        <f t="shared" si="0"/>
        <v>3000000000</v>
      </c>
      <c r="G35" s="52">
        <v>3000000000</v>
      </c>
    </row>
    <row r="36" spans="1:7">
      <c r="A36" s="41" t="s">
        <v>123</v>
      </c>
      <c r="B36" s="43">
        <v>30</v>
      </c>
      <c r="C36" s="45" t="s">
        <v>223</v>
      </c>
      <c r="D36" s="48">
        <v>3000000000</v>
      </c>
      <c r="E36" s="43">
        <v>30</v>
      </c>
      <c r="F36" s="48">
        <f t="shared" si="0"/>
        <v>3000000000</v>
      </c>
      <c r="G36" s="52">
        <v>3000000000</v>
      </c>
    </row>
    <row r="37" spans="1:7">
      <c r="A37" s="41" t="s">
        <v>124</v>
      </c>
      <c r="B37" s="43">
        <v>31</v>
      </c>
      <c r="C37" s="45" t="s">
        <v>223</v>
      </c>
      <c r="D37" s="48">
        <v>3000000000</v>
      </c>
      <c r="E37" s="43">
        <v>31</v>
      </c>
      <c r="F37" s="48">
        <f t="shared" si="0"/>
        <v>3000000000</v>
      </c>
      <c r="G37" s="52">
        <v>3000000000</v>
      </c>
    </row>
    <row r="38" spans="1:7">
      <c r="A38" s="41" t="s">
        <v>125</v>
      </c>
      <c r="B38" s="43">
        <v>30</v>
      </c>
      <c r="C38" s="45" t="s">
        <v>223</v>
      </c>
      <c r="D38" s="48">
        <v>3000000000</v>
      </c>
      <c r="E38" s="43">
        <v>30</v>
      </c>
      <c r="F38" s="48">
        <f t="shared" si="0"/>
        <v>3000000000</v>
      </c>
      <c r="G38" s="52">
        <v>3000000000</v>
      </c>
    </row>
    <row r="39" spans="1:7">
      <c r="A39" s="41" t="s">
        <v>126</v>
      </c>
      <c r="B39" s="43">
        <v>31</v>
      </c>
      <c r="C39" s="45" t="s">
        <v>223</v>
      </c>
      <c r="D39" s="48">
        <v>3000000000</v>
      </c>
      <c r="E39" s="43">
        <v>31</v>
      </c>
      <c r="F39" s="48">
        <f t="shared" si="0"/>
        <v>3000000000</v>
      </c>
      <c r="G39" s="52">
        <v>3000000000</v>
      </c>
    </row>
    <row r="40" spans="1:7">
      <c r="A40" s="5"/>
      <c r="B40" s="44"/>
      <c r="C40" s="23"/>
      <c r="D40" s="49"/>
      <c r="E40" s="44"/>
      <c r="F40" s="55" t="s">
        <v>127</v>
      </c>
      <c r="G40" s="54">
        <v>73800000000</v>
      </c>
    </row>
    <row r="41" spans="1:7">
      <c r="F41" s="56" t="s">
        <v>128</v>
      </c>
      <c r="G41" s="53">
        <v>6150000000</v>
      </c>
    </row>
  </sheetData>
  <mergeCells count="1">
    <mergeCell ref="A6:B6"/>
  </mergeCells>
  <hyperlinks>
    <hyperlink ref="A4" location="TipoCambio!A1" display="Tipos de Cambio Utilizados" xr:uid="{00000000-0004-0000-0C00-000000000000}"/>
    <hyperlink ref="C6" location="Consolidado!A1" display="Consolidado" xr:uid="{00000000-0004-0000-0C00-000001000000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99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14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 ht="26.25">
      <c r="A10" s="24" t="s">
        <v>225</v>
      </c>
      <c r="B10" s="26" t="s">
        <v>226</v>
      </c>
      <c r="C10" s="26" t="s">
        <v>227</v>
      </c>
      <c r="D10" s="28" t="s">
        <v>138</v>
      </c>
      <c r="E10" s="30" t="s">
        <v>228</v>
      </c>
      <c r="F10" s="32" t="s">
        <v>4</v>
      </c>
      <c r="G10" s="32" t="s">
        <v>228</v>
      </c>
      <c r="H10" s="34" t="s">
        <v>4</v>
      </c>
      <c r="I10" s="36" t="s">
        <v>106</v>
      </c>
      <c r="J10" s="38">
        <v>92016674100</v>
      </c>
    </row>
    <row r="11" spans="1:10">
      <c r="A11" s="57" t="s">
        <v>225</v>
      </c>
      <c r="B11" s="58" t="s">
        <v>229</v>
      </c>
      <c r="C11" s="58" t="s">
        <v>230</v>
      </c>
      <c r="D11" s="59" t="s">
        <v>138</v>
      </c>
      <c r="E11" s="60" t="s">
        <v>231</v>
      </c>
      <c r="F11" s="46" t="s">
        <v>232</v>
      </c>
      <c r="G11" s="46" t="s">
        <v>231</v>
      </c>
      <c r="H11" s="50" t="s">
        <v>4</v>
      </c>
      <c r="I11" s="61" t="s">
        <v>106</v>
      </c>
      <c r="J11" s="62">
        <v>10000000000</v>
      </c>
    </row>
    <row r="12" spans="1:10">
      <c r="A12" s="57" t="s">
        <v>225</v>
      </c>
      <c r="B12" s="58" t="s">
        <v>233</v>
      </c>
      <c r="C12" s="58" t="s">
        <v>234</v>
      </c>
      <c r="D12" s="59" t="s">
        <v>138</v>
      </c>
      <c r="E12" s="60" t="s">
        <v>235</v>
      </c>
      <c r="F12" s="46" t="s">
        <v>236</v>
      </c>
      <c r="G12" s="46" t="s">
        <v>235</v>
      </c>
      <c r="H12" s="50" t="s">
        <v>4</v>
      </c>
      <c r="I12" s="61" t="s">
        <v>106</v>
      </c>
      <c r="J12" s="62">
        <v>12150000000</v>
      </c>
    </row>
    <row r="13" spans="1:10">
      <c r="A13" s="57" t="s">
        <v>225</v>
      </c>
      <c r="B13" s="58" t="s">
        <v>237</v>
      </c>
      <c r="C13" s="58" t="s">
        <v>238</v>
      </c>
      <c r="D13" s="59" t="s">
        <v>138</v>
      </c>
      <c r="E13" s="60" t="s">
        <v>239</v>
      </c>
      <c r="F13" s="46" t="s">
        <v>240</v>
      </c>
      <c r="G13" s="46" t="s">
        <v>239</v>
      </c>
      <c r="H13" s="50" t="s">
        <v>4</v>
      </c>
      <c r="I13" s="61" t="s">
        <v>106</v>
      </c>
      <c r="J13" s="62">
        <v>22850000000</v>
      </c>
    </row>
    <row r="14" spans="1:10">
      <c r="A14" s="57" t="s">
        <v>225</v>
      </c>
      <c r="B14" s="58" t="s">
        <v>241</v>
      </c>
      <c r="C14" s="58" t="s">
        <v>242</v>
      </c>
      <c r="D14" s="59" t="s">
        <v>138</v>
      </c>
      <c r="E14" s="60" t="s">
        <v>243</v>
      </c>
      <c r="F14" s="46" t="s">
        <v>244</v>
      </c>
      <c r="G14" s="46" t="s">
        <v>243</v>
      </c>
      <c r="H14" s="50" t="s">
        <v>4</v>
      </c>
      <c r="I14" s="61" t="s">
        <v>106</v>
      </c>
      <c r="J14" s="62">
        <v>23000000000</v>
      </c>
    </row>
    <row r="15" spans="1:10">
      <c r="A15" s="57" t="s">
        <v>225</v>
      </c>
      <c r="B15" s="58" t="s">
        <v>245</v>
      </c>
      <c r="C15" s="58" t="s">
        <v>246</v>
      </c>
      <c r="D15" s="59" t="s">
        <v>138</v>
      </c>
      <c r="E15" s="60" t="s">
        <v>247</v>
      </c>
      <c r="F15" s="46" t="s">
        <v>248</v>
      </c>
      <c r="G15" s="46" t="s">
        <v>247</v>
      </c>
      <c r="H15" s="50" t="s">
        <v>4</v>
      </c>
      <c r="I15" s="61" t="s">
        <v>106</v>
      </c>
      <c r="J15" s="62">
        <v>25000000000</v>
      </c>
    </row>
    <row r="16" spans="1:10">
      <c r="A16" s="57" t="s">
        <v>225</v>
      </c>
      <c r="B16" s="58" t="s">
        <v>249</v>
      </c>
      <c r="C16" s="58" t="s">
        <v>250</v>
      </c>
      <c r="D16" s="59" t="s">
        <v>138</v>
      </c>
      <c r="E16" s="60" t="s">
        <v>251</v>
      </c>
      <c r="F16" s="46" t="s">
        <v>252</v>
      </c>
      <c r="G16" s="46" t="s">
        <v>251</v>
      </c>
      <c r="H16" s="50" t="s">
        <v>4</v>
      </c>
      <c r="I16" s="61" t="s">
        <v>106</v>
      </c>
      <c r="J16" s="62">
        <v>25000000000</v>
      </c>
    </row>
    <row r="17" spans="1:10">
      <c r="A17" s="25"/>
      <c r="B17" s="27"/>
      <c r="C17" s="27"/>
      <c r="D17" s="29"/>
      <c r="E17" s="31"/>
      <c r="F17" s="33"/>
      <c r="G17" s="33"/>
      <c r="H17" s="35"/>
      <c r="I17" s="37"/>
      <c r="J17" s="39"/>
    </row>
    <row r="18" spans="1:10">
      <c r="A18" s="40" t="s">
        <v>107</v>
      </c>
    </row>
    <row r="20" spans="1:10" ht="26.25">
      <c r="A20" s="19" t="s">
        <v>108</v>
      </c>
      <c r="B20" s="20" t="s">
        <v>109</v>
      </c>
      <c r="C20" s="20" t="s">
        <v>110</v>
      </c>
      <c r="D20" s="20" t="s">
        <v>111</v>
      </c>
      <c r="E20" s="20" t="s">
        <v>112</v>
      </c>
      <c r="F20" s="20" t="s">
        <v>113</v>
      </c>
      <c r="G20" s="21" t="s">
        <v>114</v>
      </c>
    </row>
    <row r="21" spans="1:10" ht="12.75" customHeight="1">
      <c r="A21" s="4" t="s">
        <v>115</v>
      </c>
      <c r="B21" s="42">
        <v>31</v>
      </c>
      <c r="C21" s="22" t="s">
        <v>227</v>
      </c>
      <c r="D21" s="47">
        <v>92016674100</v>
      </c>
      <c r="E21" s="42">
        <v>31</v>
      </c>
      <c r="F21" s="47">
        <f t="shared" ref="F21:F52" si="0">(D21 / B21) * E21</f>
        <v>92016674100</v>
      </c>
      <c r="G21" s="51">
        <v>92016674100</v>
      </c>
    </row>
    <row r="22" spans="1:10">
      <c r="A22" s="41" t="s">
        <v>116</v>
      </c>
      <c r="B22" s="43">
        <v>29</v>
      </c>
      <c r="C22" s="45" t="s">
        <v>227</v>
      </c>
      <c r="D22" s="48">
        <v>92016674100</v>
      </c>
      <c r="E22" s="43">
        <v>29</v>
      </c>
      <c r="F22" s="48">
        <f t="shared" si="0"/>
        <v>92016674100</v>
      </c>
      <c r="G22" s="52">
        <v>92016674100</v>
      </c>
    </row>
    <row r="23" spans="1:10">
      <c r="A23" s="41" t="s">
        <v>117</v>
      </c>
      <c r="B23" s="43">
        <v>31</v>
      </c>
      <c r="C23" s="45" t="s">
        <v>227</v>
      </c>
      <c r="D23" s="48">
        <v>92016674100</v>
      </c>
      <c r="E23" s="43">
        <v>31</v>
      </c>
      <c r="F23" s="48">
        <f t="shared" si="0"/>
        <v>92016674100</v>
      </c>
      <c r="G23" s="52">
        <v>92016674100</v>
      </c>
    </row>
    <row r="24" spans="1:10">
      <c r="A24" s="41" t="s">
        <v>118</v>
      </c>
      <c r="B24" s="43">
        <v>30</v>
      </c>
      <c r="C24" s="45" t="s">
        <v>227</v>
      </c>
      <c r="D24" s="48">
        <v>92016674100</v>
      </c>
      <c r="E24" s="43">
        <v>30</v>
      </c>
      <c r="F24" s="48">
        <f t="shared" si="0"/>
        <v>92016674100</v>
      </c>
      <c r="G24" s="52">
        <v>92016674100</v>
      </c>
    </row>
    <row r="25" spans="1:10">
      <c r="A25" s="41" t="s">
        <v>119</v>
      </c>
      <c r="B25" s="43">
        <v>31</v>
      </c>
      <c r="C25" s="45" t="s">
        <v>227</v>
      </c>
      <c r="D25" s="48">
        <v>92016674100</v>
      </c>
      <c r="E25" s="43">
        <v>31</v>
      </c>
      <c r="F25" s="48">
        <f t="shared" si="0"/>
        <v>92016674100</v>
      </c>
      <c r="G25" s="52">
        <v>92016674100</v>
      </c>
    </row>
    <row r="26" spans="1:10">
      <c r="A26" s="41" t="s">
        <v>120</v>
      </c>
      <c r="B26" s="43">
        <v>30</v>
      </c>
      <c r="C26" s="45" t="s">
        <v>227</v>
      </c>
      <c r="D26" s="48">
        <v>92016674100</v>
      </c>
      <c r="E26" s="43">
        <v>30</v>
      </c>
      <c r="F26" s="48">
        <f t="shared" si="0"/>
        <v>92016674100</v>
      </c>
      <c r="G26" s="52">
        <v>92016674100</v>
      </c>
    </row>
    <row r="27" spans="1:10">
      <c r="A27" s="41" t="s">
        <v>121</v>
      </c>
      <c r="B27" s="43">
        <v>31</v>
      </c>
      <c r="C27" s="45" t="s">
        <v>227</v>
      </c>
      <c r="D27" s="48">
        <v>92016674100</v>
      </c>
      <c r="E27" s="43">
        <v>31</v>
      </c>
      <c r="F27" s="48">
        <f t="shared" si="0"/>
        <v>92016674100</v>
      </c>
      <c r="G27" s="52">
        <v>92016674100</v>
      </c>
    </row>
    <row r="28" spans="1:10">
      <c r="A28" s="41" t="s">
        <v>122</v>
      </c>
      <c r="B28" s="43">
        <v>31</v>
      </c>
      <c r="C28" s="45" t="s">
        <v>227</v>
      </c>
      <c r="D28" s="48">
        <v>92016674100</v>
      </c>
      <c r="E28" s="43">
        <v>31</v>
      </c>
      <c r="F28" s="48">
        <f t="shared" si="0"/>
        <v>92016674100</v>
      </c>
      <c r="G28" s="52">
        <v>92016674100</v>
      </c>
    </row>
    <row r="29" spans="1:10">
      <c r="A29" s="41" t="s">
        <v>123</v>
      </c>
      <c r="B29" s="43">
        <v>30</v>
      </c>
      <c r="C29" s="45" t="s">
        <v>227</v>
      </c>
      <c r="D29" s="48">
        <v>92016674100</v>
      </c>
      <c r="E29" s="43">
        <v>30</v>
      </c>
      <c r="F29" s="48">
        <f t="shared" si="0"/>
        <v>92016674100</v>
      </c>
      <c r="G29" s="52">
        <v>92016674100</v>
      </c>
    </row>
    <row r="30" spans="1:10">
      <c r="A30" s="41" t="s">
        <v>124</v>
      </c>
      <c r="B30" s="43">
        <v>31</v>
      </c>
      <c r="C30" s="45" t="s">
        <v>227</v>
      </c>
      <c r="D30" s="48">
        <v>92016674100</v>
      </c>
      <c r="E30" s="43">
        <v>31</v>
      </c>
      <c r="F30" s="48">
        <f t="shared" si="0"/>
        <v>92016674100</v>
      </c>
      <c r="G30" s="52">
        <v>92016674100</v>
      </c>
    </row>
    <row r="31" spans="1:10">
      <c r="A31" s="41" t="s">
        <v>125</v>
      </c>
      <c r="B31" s="43">
        <v>30</v>
      </c>
      <c r="C31" s="45" t="s">
        <v>227</v>
      </c>
      <c r="D31" s="48">
        <v>92016674100</v>
      </c>
      <c r="E31" s="43">
        <v>30</v>
      </c>
      <c r="F31" s="48">
        <f t="shared" si="0"/>
        <v>92016674100</v>
      </c>
      <c r="G31" s="52">
        <v>92016674100</v>
      </c>
    </row>
    <row r="32" spans="1:10">
      <c r="A32" s="41" t="s">
        <v>126</v>
      </c>
      <c r="B32" s="43">
        <v>31</v>
      </c>
      <c r="C32" s="45" t="s">
        <v>227</v>
      </c>
      <c r="D32" s="48">
        <v>92016674100</v>
      </c>
      <c r="E32" s="43">
        <v>31</v>
      </c>
      <c r="F32" s="48">
        <f t="shared" si="0"/>
        <v>92016674100</v>
      </c>
      <c r="G32" s="52">
        <v>92016674100</v>
      </c>
    </row>
    <row r="33" spans="1:7">
      <c r="A33" s="41" t="s">
        <v>115</v>
      </c>
      <c r="B33" s="43">
        <v>31</v>
      </c>
      <c r="C33" s="45" t="s">
        <v>230</v>
      </c>
      <c r="D33" s="48">
        <v>10000000000</v>
      </c>
      <c r="E33" s="43">
        <v>31</v>
      </c>
      <c r="F33" s="48">
        <f t="shared" si="0"/>
        <v>10000000000</v>
      </c>
      <c r="G33" s="52">
        <v>10000000000</v>
      </c>
    </row>
    <row r="34" spans="1:7">
      <c r="A34" s="41" t="s">
        <v>116</v>
      </c>
      <c r="B34" s="43">
        <v>29</v>
      </c>
      <c r="C34" s="45" t="s">
        <v>230</v>
      </c>
      <c r="D34" s="48">
        <v>10000000000</v>
      </c>
      <c r="E34" s="43">
        <v>29</v>
      </c>
      <c r="F34" s="48">
        <f t="shared" si="0"/>
        <v>10000000000</v>
      </c>
      <c r="G34" s="52">
        <v>10000000000</v>
      </c>
    </row>
    <row r="35" spans="1:7">
      <c r="A35" s="41" t="s">
        <v>117</v>
      </c>
      <c r="B35" s="43">
        <v>31</v>
      </c>
      <c r="C35" s="45" t="s">
        <v>230</v>
      </c>
      <c r="D35" s="48">
        <v>10000000000</v>
      </c>
      <c r="E35" s="43">
        <v>31</v>
      </c>
      <c r="F35" s="48">
        <f t="shared" si="0"/>
        <v>10000000000</v>
      </c>
      <c r="G35" s="52">
        <v>10000000000</v>
      </c>
    </row>
    <row r="36" spans="1:7">
      <c r="A36" s="41" t="s">
        <v>118</v>
      </c>
      <c r="B36" s="43">
        <v>30</v>
      </c>
      <c r="C36" s="45" t="s">
        <v>230</v>
      </c>
      <c r="D36" s="48">
        <v>10000000000</v>
      </c>
      <c r="E36" s="43">
        <v>30</v>
      </c>
      <c r="F36" s="48">
        <f t="shared" si="0"/>
        <v>10000000000</v>
      </c>
      <c r="G36" s="52">
        <v>10000000000</v>
      </c>
    </row>
    <row r="37" spans="1:7">
      <c r="A37" s="41" t="s">
        <v>119</v>
      </c>
      <c r="B37" s="43">
        <v>31</v>
      </c>
      <c r="C37" s="45" t="s">
        <v>230</v>
      </c>
      <c r="D37" s="48">
        <v>10000000000</v>
      </c>
      <c r="E37" s="43">
        <v>27</v>
      </c>
      <c r="F37" s="48">
        <f t="shared" si="0"/>
        <v>8709677419.3548393</v>
      </c>
      <c r="G37" s="52">
        <v>8709677419.3547993</v>
      </c>
    </row>
    <row r="38" spans="1:7">
      <c r="A38" s="41" t="s">
        <v>115</v>
      </c>
      <c r="B38" s="43">
        <v>31</v>
      </c>
      <c r="C38" s="45" t="s">
        <v>234</v>
      </c>
      <c r="D38" s="48">
        <v>12150000000</v>
      </c>
      <c r="E38" s="43">
        <v>31</v>
      </c>
      <c r="F38" s="48">
        <f t="shared" si="0"/>
        <v>12150000000</v>
      </c>
      <c r="G38" s="52">
        <v>12150000000</v>
      </c>
    </row>
    <row r="39" spans="1:7">
      <c r="A39" s="41" t="s">
        <v>116</v>
      </c>
      <c r="B39" s="43">
        <v>29</v>
      </c>
      <c r="C39" s="45" t="s">
        <v>234</v>
      </c>
      <c r="D39" s="48">
        <v>12150000000</v>
      </c>
      <c r="E39" s="43">
        <v>29</v>
      </c>
      <c r="F39" s="48">
        <f t="shared" si="0"/>
        <v>12150000000</v>
      </c>
      <c r="G39" s="52">
        <v>12150000000</v>
      </c>
    </row>
    <row r="40" spans="1:7">
      <c r="A40" s="41" t="s">
        <v>117</v>
      </c>
      <c r="B40" s="43">
        <v>31</v>
      </c>
      <c r="C40" s="45" t="s">
        <v>234</v>
      </c>
      <c r="D40" s="48">
        <v>12150000000</v>
      </c>
      <c r="E40" s="43">
        <v>31</v>
      </c>
      <c r="F40" s="48">
        <f t="shared" si="0"/>
        <v>12150000000</v>
      </c>
      <c r="G40" s="52">
        <v>12150000000</v>
      </c>
    </row>
    <row r="41" spans="1:7">
      <c r="A41" s="41" t="s">
        <v>118</v>
      </c>
      <c r="B41" s="43">
        <v>30</v>
      </c>
      <c r="C41" s="45" t="s">
        <v>234</v>
      </c>
      <c r="D41" s="48">
        <v>12150000000</v>
      </c>
      <c r="E41" s="43">
        <v>30</v>
      </c>
      <c r="F41" s="48">
        <f t="shared" si="0"/>
        <v>12150000000</v>
      </c>
      <c r="G41" s="52">
        <v>12150000000</v>
      </c>
    </row>
    <row r="42" spans="1:7">
      <c r="A42" s="41" t="s">
        <v>119</v>
      </c>
      <c r="B42" s="43">
        <v>31</v>
      </c>
      <c r="C42" s="45" t="s">
        <v>234</v>
      </c>
      <c r="D42" s="48">
        <v>12150000000</v>
      </c>
      <c r="E42" s="43">
        <v>31</v>
      </c>
      <c r="F42" s="48">
        <f t="shared" si="0"/>
        <v>12150000000</v>
      </c>
      <c r="G42" s="52">
        <v>12150000000</v>
      </c>
    </row>
    <row r="43" spans="1:7">
      <c r="A43" s="41" t="s">
        <v>120</v>
      </c>
      <c r="B43" s="43">
        <v>30</v>
      </c>
      <c r="C43" s="45" t="s">
        <v>234</v>
      </c>
      <c r="D43" s="48">
        <v>12150000000</v>
      </c>
      <c r="E43" s="43">
        <v>30</v>
      </c>
      <c r="F43" s="48">
        <f t="shared" si="0"/>
        <v>12150000000</v>
      </c>
      <c r="G43" s="52">
        <v>12150000000</v>
      </c>
    </row>
    <row r="44" spans="1:7">
      <c r="A44" s="41" t="s">
        <v>121</v>
      </c>
      <c r="B44" s="43">
        <v>31</v>
      </c>
      <c r="C44" s="45" t="s">
        <v>234</v>
      </c>
      <c r="D44" s="48">
        <v>12150000000</v>
      </c>
      <c r="E44" s="43">
        <v>31</v>
      </c>
      <c r="F44" s="48">
        <f t="shared" si="0"/>
        <v>12150000000</v>
      </c>
      <c r="G44" s="52">
        <v>12150000000</v>
      </c>
    </row>
    <row r="45" spans="1:7">
      <c r="A45" s="41" t="s">
        <v>122</v>
      </c>
      <c r="B45" s="43">
        <v>31</v>
      </c>
      <c r="C45" s="45" t="s">
        <v>234</v>
      </c>
      <c r="D45" s="48">
        <v>12150000000</v>
      </c>
      <c r="E45" s="43">
        <v>31</v>
      </c>
      <c r="F45" s="48">
        <f t="shared" si="0"/>
        <v>12150000000</v>
      </c>
      <c r="G45" s="52">
        <v>12150000000</v>
      </c>
    </row>
    <row r="46" spans="1:7">
      <c r="A46" s="41" t="s">
        <v>123</v>
      </c>
      <c r="B46" s="43">
        <v>30</v>
      </c>
      <c r="C46" s="45" t="s">
        <v>234</v>
      </c>
      <c r="D46" s="48">
        <v>12150000000</v>
      </c>
      <c r="E46" s="43">
        <v>30</v>
      </c>
      <c r="F46" s="48">
        <f t="shared" si="0"/>
        <v>12150000000</v>
      </c>
      <c r="G46" s="52">
        <v>12150000000</v>
      </c>
    </row>
    <row r="47" spans="1:7">
      <c r="A47" s="41" t="s">
        <v>124</v>
      </c>
      <c r="B47" s="43">
        <v>31</v>
      </c>
      <c r="C47" s="45" t="s">
        <v>234</v>
      </c>
      <c r="D47" s="48">
        <v>12150000000</v>
      </c>
      <c r="E47" s="43">
        <v>31</v>
      </c>
      <c r="F47" s="48">
        <f t="shared" si="0"/>
        <v>12150000000</v>
      </c>
      <c r="G47" s="52">
        <v>12150000000</v>
      </c>
    </row>
    <row r="48" spans="1:7">
      <c r="A48" s="41" t="s">
        <v>125</v>
      </c>
      <c r="B48" s="43">
        <v>30</v>
      </c>
      <c r="C48" s="45" t="s">
        <v>234</v>
      </c>
      <c r="D48" s="48">
        <v>12150000000</v>
      </c>
      <c r="E48" s="43">
        <v>30</v>
      </c>
      <c r="F48" s="48">
        <f t="shared" si="0"/>
        <v>12150000000</v>
      </c>
      <c r="G48" s="52">
        <v>12150000000</v>
      </c>
    </row>
    <row r="49" spans="1:7">
      <c r="A49" s="41" t="s">
        <v>126</v>
      </c>
      <c r="B49" s="43">
        <v>31</v>
      </c>
      <c r="C49" s="45" t="s">
        <v>234</v>
      </c>
      <c r="D49" s="48">
        <v>12150000000</v>
      </c>
      <c r="E49" s="43">
        <v>31</v>
      </c>
      <c r="F49" s="48">
        <f t="shared" si="0"/>
        <v>12150000000</v>
      </c>
      <c r="G49" s="52">
        <v>12150000000</v>
      </c>
    </row>
    <row r="50" spans="1:7">
      <c r="A50" s="41" t="s">
        <v>115</v>
      </c>
      <c r="B50" s="43">
        <v>31</v>
      </c>
      <c r="C50" s="45" t="s">
        <v>238</v>
      </c>
      <c r="D50" s="48">
        <v>22850000000</v>
      </c>
      <c r="E50" s="43">
        <v>31</v>
      </c>
      <c r="F50" s="48">
        <f t="shared" si="0"/>
        <v>22850000000</v>
      </c>
      <c r="G50" s="52">
        <v>22850000000</v>
      </c>
    </row>
    <row r="51" spans="1:7">
      <c r="A51" s="41" t="s">
        <v>116</v>
      </c>
      <c r="B51" s="43">
        <v>29</v>
      </c>
      <c r="C51" s="45" t="s">
        <v>238</v>
      </c>
      <c r="D51" s="48">
        <v>22850000000</v>
      </c>
      <c r="E51" s="43">
        <v>29</v>
      </c>
      <c r="F51" s="48">
        <f t="shared" si="0"/>
        <v>22850000000</v>
      </c>
      <c r="G51" s="52">
        <v>22850000000</v>
      </c>
    </row>
    <row r="52" spans="1:7">
      <c r="A52" s="41" t="s">
        <v>117</v>
      </c>
      <c r="B52" s="43">
        <v>31</v>
      </c>
      <c r="C52" s="45" t="s">
        <v>238</v>
      </c>
      <c r="D52" s="48">
        <v>22850000000</v>
      </c>
      <c r="E52" s="43">
        <v>31</v>
      </c>
      <c r="F52" s="48">
        <f t="shared" si="0"/>
        <v>22850000000</v>
      </c>
      <c r="G52" s="52">
        <v>22850000000</v>
      </c>
    </row>
    <row r="53" spans="1:7">
      <c r="A53" s="41" t="s">
        <v>118</v>
      </c>
      <c r="B53" s="43">
        <v>30</v>
      </c>
      <c r="C53" s="45" t="s">
        <v>238</v>
      </c>
      <c r="D53" s="48">
        <v>22850000000</v>
      </c>
      <c r="E53" s="43">
        <v>30</v>
      </c>
      <c r="F53" s="48">
        <f t="shared" ref="F53:F84" si="1">(D53 / B53) * E53</f>
        <v>22850000000</v>
      </c>
      <c r="G53" s="52">
        <v>22850000000</v>
      </c>
    </row>
    <row r="54" spans="1:7">
      <c r="A54" s="41" t="s">
        <v>119</v>
      </c>
      <c r="B54" s="43">
        <v>31</v>
      </c>
      <c r="C54" s="45" t="s">
        <v>238</v>
      </c>
      <c r="D54" s="48">
        <v>22850000000</v>
      </c>
      <c r="E54" s="43">
        <v>31</v>
      </c>
      <c r="F54" s="48">
        <f t="shared" si="1"/>
        <v>22850000000</v>
      </c>
      <c r="G54" s="52">
        <v>22850000000</v>
      </c>
    </row>
    <row r="55" spans="1:7">
      <c r="A55" s="41" t="s">
        <v>120</v>
      </c>
      <c r="B55" s="43">
        <v>30</v>
      </c>
      <c r="C55" s="45" t="s">
        <v>238</v>
      </c>
      <c r="D55" s="48">
        <v>22850000000</v>
      </c>
      <c r="E55" s="43">
        <v>30</v>
      </c>
      <c r="F55" s="48">
        <f t="shared" si="1"/>
        <v>22850000000</v>
      </c>
      <c r="G55" s="52">
        <v>22850000000</v>
      </c>
    </row>
    <row r="56" spans="1:7">
      <c r="A56" s="41" t="s">
        <v>121</v>
      </c>
      <c r="B56" s="43">
        <v>31</v>
      </c>
      <c r="C56" s="45" t="s">
        <v>238</v>
      </c>
      <c r="D56" s="48">
        <v>22850000000</v>
      </c>
      <c r="E56" s="43">
        <v>31</v>
      </c>
      <c r="F56" s="48">
        <f t="shared" si="1"/>
        <v>22850000000</v>
      </c>
      <c r="G56" s="52">
        <v>22850000000</v>
      </c>
    </row>
    <row r="57" spans="1:7">
      <c r="A57" s="41" t="s">
        <v>122</v>
      </c>
      <c r="B57" s="43">
        <v>31</v>
      </c>
      <c r="C57" s="45" t="s">
        <v>238</v>
      </c>
      <c r="D57" s="48">
        <v>22850000000</v>
      </c>
      <c r="E57" s="43">
        <v>31</v>
      </c>
      <c r="F57" s="48">
        <f t="shared" si="1"/>
        <v>22850000000</v>
      </c>
      <c r="G57" s="52">
        <v>22850000000</v>
      </c>
    </row>
    <row r="58" spans="1:7">
      <c r="A58" s="41" t="s">
        <v>123</v>
      </c>
      <c r="B58" s="43">
        <v>30</v>
      </c>
      <c r="C58" s="45" t="s">
        <v>238</v>
      </c>
      <c r="D58" s="48">
        <v>22850000000</v>
      </c>
      <c r="E58" s="43">
        <v>30</v>
      </c>
      <c r="F58" s="48">
        <f t="shared" si="1"/>
        <v>22850000000</v>
      </c>
      <c r="G58" s="52">
        <v>22850000000</v>
      </c>
    </row>
    <row r="59" spans="1:7">
      <c r="A59" s="41" t="s">
        <v>124</v>
      </c>
      <c r="B59" s="43">
        <v>31</v>
      </c>
      <c r="C59" s="45" t="s">
        <v>238</v>
      </c>
      <c r="D59" s="48">
        <v>22850000000</v>
      </c>
      <c r="E59" s="43">
        <v>31</v>
      </c>
      <c r="F59" s="48">
        <f t="shared" si="1"/>
        <v>22850000000</v>
      </c>
      <c r="G59" s="52">
        <v>22850000000</v>
      </c>
    </row>
    <row r="60" spans="1:7">
      <c r="A60" s="41" t="s">
        <v>125</v>
      </c>
      <c r="B60" s="43">
        <v>30</v>
      </c>
      <c r="C60" s="45" t="s">
        <v>238</v>
      </c>
      <c r="D60" s="48">
        <v>22850000000</v>
      </c>
      <c r="E60" s="43">
        <v>30</v>
      </c>
      <c r="F60" s="48">
        <f t="shared" si="1"/>
        <v>22850000000</v>
      </c>
      <c r="G60" s="52">
        <v>22850000000</v>
      </c>
    </row>
    <row r="61" spans="1:7">
      <c r="A61" s="41" t="s">
        <v>126</v>
      </c>
      <c r="B61" s="43">
        <v>31</v>
      </c>
      <c r="C61" s="45" t="s">
        <v>238</v>
      </c>
      <c r="D61" s="48">
        <v>22850000000</v>
      </c>
      <c r="E61" s="43">
        <v>31</v>
      </c>
      <c r="F61" s="48">
        <f t="shared" si="1"/>
        <v>22850000000</v>
      </c>
      <c r="G61" s="52">
        <v>22850000000</v>
      </c>
    </row>
    <row r="62" spans="1:7">
      <c r="A62" s="41" t="s">
        <v>115</v>
      </c>
      <c r="B62" s="43">
        <v>31</v>
      </c>
      <c r="C62" s="45" t="s">
        <v>242</v>
      </c>
      <c r="D62" s="48">
        <v>23000000000</v>
      </c>
      <c r="E62" s="43">
        <v>31</v>
      </c>
      <c r="F62" s="48">
        <f t="shared" si="1"/>
        <v>23000000000</v>
      </c>
      <c r="G62" s="52">
        <v>23000000000</v>
      </c>
    </row>
    <row r="63" spans="1:7">
      <c r="A63" s="41" t="s">
        <v>116</v>
      </c>
      <c r="B63" s="43">
        <v>29</v>
      </c>
      <c r="C63" s="45" t="s">
        <v>242</v>
      </c>
      <c r="D63" s="48">
        <v>23000000000</v>
      </c>
      <c r="E63" s="43">
        <v>29</v>
      </c>
      <c r="F63" s="48">
        <f t="shared" si="1"/>
        <v>23000000000</v>
      </c>
      <c r="G63" s="52">
        <v>23000000000</v>
      </c>
    </row>
    <row r="64" spans="1:7">
      <c r="A64" s="41" t="s">
        <v>117</v>
      </c>
      <c r="B64" s="43">
        <v>31</v>
      </c>
      <c r="C64" s="45" t="s">
        <v>242</v>
      </c>
      <c r="D64" s="48">
        <v>23000000000</v>
      </c>
      <c r="E64" s="43">
        <v>31</v>
      </c>
      <c r="F64" s="48">
        <f t="shared" si="1"/>
        <v>23000000000</v>
      </c>
      <c r="G64" s="52">
        <v>23000000000</v>
      </c>
    </row>
    <row r="65" spans="1:7">
      <c r="A65" s="41" t="s">
        <v>118</v>
      </c>
      <c r="B65" s="43">
        <v>30</v>
      </c>
      <c r="C65" s="45" t="s">
        <v>242</v>
      </c>
      <c r="D65" s="48">
        <v>23000000000</v>
      </c>
      <c r="E65" s="43">
        <v>30</v>
      </c>
      <c r="F65" s="48">
        <f t="shared" si="1"/>
        <v>23000000000</v>
      </c>
      <c r="G65" s="52">
        <v>23000000000</v>
      </c>
    </row>
    <row r="66" spans="1:7">
      <c r="A66" s="41" t="s">
        <v>119</v>
      </c>
      <c r="B66" s="43">
        <v>31</v>
      </c>
      <c r="C66" s="45" t="s">
        <v>242</v>
      </c>
      <c r="D66" s="48">
        <v>23000000000</v>
      </c>
      <c r="E66" s="43">
        <v>31</v>
      </c>
      <c r="F66" s="48">
        <f t="shared" si="1"/>
        <v>23000000000</v>
      </c>
      <c r="G66" s="52">
        <v>23000000000</v>
      </c>
    </row>
    <row r="67" spans="1:7">
      <c r="A67" s="41" t="s">
        <v>120</v>
      </c>
      <c r="B67" s="43">
        <v>30</v>
      </c>
      <c r="C67" s="45" t="s">
        <v>242</v>
      </c>
      <c r="D67" s="48">
        <v>23000000000</v>
      </c>
      <c r="E67" s="43">
        <v>30</v>
      </c>
      <c r="F67" s="48">
        <f t="shared" si="1"/>
        <v>23000000000</v>
      </c>
      <c r="G67" s="52">
        <v>23000000000</v>
      </c>
    </row>
    <row r="68" spans="1:7">
      <c r="A68" s="41" t="s">
        <v>121</v>
      </c>
      <c r="B68" s="43">
        <v>31</v>
      </c>
      <c r="C68" s="45" t="s">
        <v>242</v>
      </c>
      <c r="D68" s="48">
        <v>23000000000</v>
      </c>
      <c r="E68" s="43">
        <v>31</v>
      </c>
      <c r="F68" s="48">
        <f t="shared" si="1"/>
        <v>23000000000</v>
      </c>
      <c r="G68" s="52">
        <v>23000000000</v>
      </c>
    </row>
    <row r="69" spans="1:7">
      <c r="A69" s="41" t="s">
        <v>122</v>
      </c>
      <c r="B69" s="43">
        <v>31</v>
      </c>
      <c r="C69" s="45" t="s">
        <v>242</v>
      </c>
      <c r="D69" s="48">
        <v>23000000000</v>
      </c>
      <c r="E69" s="43">
        <v>31</v>
      </c>
      <c r="F69" s="48">
        <f t="shared" si="1"/>
        <v>23000000000</v>
      </c>
      <c r="G69" s="52">
        <v>23000000000</v>
      </c>
    </row>
    <row r="70" spans="1:7">
      <c r="A70" s="41" t="s">
        <v>123</v>
      </c>
      <c r="B70" s="43">
        <v>30</v>
      </c>
      <c r="C70" s="45" t="s">
        <v>242</v>
      </c>
      <c r="D70" s="48">
        <v>23000000000</v>
      </c>
      <c r="E70" s="43">
        <v>30</v>
      </c>
      <c r="F70" s="48">
        <f t="shared" si="1"/>
        <v>23000000000</v>
      </c>
      <c r="G70" s="52">
        <v>23000000000</v>
      </c>
    </row>
    <row r="71" spans="1:7">
      <c r="A71" s="41" t="s">
        <v>124</v>
      </c>
      <c r="B71" s="43">
        <v>31</v>
      </c>
      <c r="C71" s="45" t="s">
        <v>242</v>
      </c>
      <c r="D71" s="48">
        <v>23000000000</v>
      </c>
      <c r="E71" s="43">
        <v>31</v>
      </c>
      <c r="F71" s="48">
        <f t="shared" si="1"/>
        <v>23000000000</v>
      </c>
      <c r="G71" s="52">
        <v>23000000000</v>
      </c>
    </row>
    <row r="72" spans="1:7">
      <c r="A72" s="41" t="s">
        <v>125</v>
      </c>
      <c r="B72" s="43">
        <v>30</v>
      </c>
      <c r="C72" s="45" t="s">
        <v>242</v>
      </c>
      <c r="D72" s="48">
        <v>23000000000</v>
      </c>
      <c r="E72" s="43">
        <v>30</v>
      </c>
      <c r="F72" s="48">
        <f t="shared" si="1"/>
        <v>23000000000</v>
      </c>
      <c r="G72" s="52">
        <v>23000000000</v>
      </c>
    </row>
    <row r="73" spans="1:7">
      <c r="A73" s="41" t="s">
        <v>126</v>
      </c>
      <c r="B73" s="43">
        <v>31</v>
      </c>
      <c r="C73" s="45" t="s">
        <v>242</v>
      </c>
      <c r="D73" s="48">
        <v>23000000000</v>
      </c>
      <c r="E73" s="43">
        <v>31</v>
      </c>
      <c r="F73" s="48">
        <f t="shared" si="1"/>
        <v>23000000000</v>
      </c>
      <c r="G73" s="52">
        <v>23000000000</v>
      </c>
    </row>
    <row r="74" spans="1:7">
      <c r="A74" s="41" t="s">
        <v>115</v>
      </c>
      <c r="B74" s="43">
        <v>31</v>
      </c>
      <c r="C74" s="45" t="s">
        <v>246</v>
      </c>
      <c r="D74" s="48">
        <v>25000000000</v>
      </c>
      <c r="E74" s="43">
        <v>31</v>
      </c>
      <c r="F74" s="48">
        <f t="shared" si="1"/>
        <v>25000000000</v>
      </c>
      <c r="G74" s="52">
        <v>25000000000</v>
      </c>
    </row>
    <row r="75" spans="1:7">
      <c r="A75" s="41" t="s">
        <v>116</v>
      </c>
      <c r="B75" s="43">
        <v>29</v>
      </c>
      <c r="C75" s="45" t="s">
        <v>246</v>
      </c>
      <c r="D75" s="48">
        <v>25000000000</v>
      </c>
      <c r="E75" s="43">
        <v>29</v>
      </c>
      <c r="F75" s="48">
        <f t="shared" si="1"/>
        <v>25000000000</v>
      </c>
      <c r="G75" s="52">
        <v>25000000000</v>
      </c>
    </row>
    <row r="76" spans="1:7">
      <c r="A76" s="41" t="s">
        <v>117</v>
      </c>
      <c r="B76" s="43">
        <v>31</v>
      </c>
      <c r="C76" s="45" t="s">
        <v>246</v>
      </c>
      <c r="D76" s="48">
        <v>25000000000</v>
      </c>
      <c r="E76" s="43">
        <v>31</v>
      </c>
      <c r="F76" s="48">
        <f t="shared" si="1"/>
        <v>25000000000</v>
      </c>
      <c r="G76" s="52">
        <v>25000000000</v>
      </c>
    </row>
    <row r="77" spans="1:7">
      <c r="A77" s="41" t="s">
        <v>118</v>
      </c>
      <c r="B77" s="43">
        <v>30</v>
      </c>
      <c r="C77" s="45" t="s">
        <v>246</v>
      </c>
      <c r="D77" s="48">
        <v>25000000000</v>
      </c>
      <c r="E77" s="43">
        <v>30</v>
      </c>
      <c r="F77" s="48">
        <f t="shared" si="1"/>
        <v>25000000000</v>
      </c>
      <c r="G77" s="52">
        <v>25000000000</v>
      </c>
    </row>
    <row r="78" spans="1:7">
      <c r="A78" s="41" t="s">
        <v>119</v>
      </c>
      <c r="B78" s="43">
        <v>31</v>
      </c>
      <c r="C78" s="45" t="s">
        <v>246</v>
      </c>
      <c r="D78" s="48">
        <v>25000000000</v>
      </c>
      <c r="E78" s="43">
        <v>31</v>
      </c>
      <c r="F78" s="48">
        <f t="shared" si="1"/>
        <v>25000000000</v>
      </c>
      <c r="G78" s="52">
        <v>25000000000</v>
      </c>
    </row>
    <row r="79" spans="1:7">
      <c r="A79" s="41" t="s">
        <v>120</v>
      </c>
      <c r="B79" s="43">
        <v>30</v>
      </c>
      <c r="C79" s="45" t="s">
        <v>246</v>
      </c>
      <c r="D79" s="48">
        <v>25000000000</v>
      </c>
      <c r="E79" s="43">
        <v>30</v>
      </c>
      <c r="F79" s="48">
        <f t="shared" si="1"/>
        <v>25000000000</v>
      </c>
      <c r="G79" s="52">
        <v>25000000000</v>
      </c>
    </row>
    <row r="80" spans="1:7">
      <c r="A80" s="41" t="s">
        <v>121</v>
      </c>
      <c r="B80" s="43">
        <v>31</v>
      </c>
      <c r="C80" s="45" t="s">
        <v>246</v>
      </c>
      <c r="D80" s="48">
        <v>25000000000</v>
      </c>
      <c r="E80" s="43">
        <v>31</v>
      </c>
      <c r="F80" s="48">
        <f t="shared" si="1"/>
        <v>25000000000</v>
      </c>
      <c r="G80" s="52">
        <v>25000000000</v>
      </c>
    </row>
    <row r="81" spans="1:7">
      <c r="A81" s="41" t="s">
        <v>122</v>
      </c>
      <c r="B81" s="43">
        <v>31</v>
      </c>
      <c r="C81" s="45" t="s">
        <v>246</v>
      </c>
      <c r="D81" s="48">
        <v>25000000000</v>
      </c>
      <c r="E81" s="43">
        <v>31</v>
      </c>
      <c r="F81" s="48">
        <f t="shared" si="1"/>
        <v>25000000000</v>
      </c>
      <c r="G81" s="52">
        <v>25000000000</v>
      </c>
    </row>
    <row r="82" spans="1:7">
      <c r="A82" s="41" t="s">
        <v>123</v>
      </c>
      <c r="B82" s="43">
        <v>30</v>
      </c>
      <c r="C82" s="45" t="s">
        <v>246</v>
      </c>
      <c r="D82" s="48">
        <v>25000000000</v>
      </c>
      <c r="E82" s="43">
        <v>30</v>
      </c>
      <c r="F82" s="48">
        <f t="shared" si="1"/>
        <v>25000000000</v>
      </c>
      <c r="G82" s="52">
        <v>25000000000</v>
      </c>
    </row>
    <row r="83" spans="1:7">
      <c r="A83" s="41" t="s">
        <v>124</v>
      </c>
      <c r="B83" s="43">
        <v>31</v>
      </c>
      <c r="C83" s="45" t="s">
        <v>246</v>
      </c>
      <c r="D83" s="48">
        <v>25000000000</v>
      </c>
      <c r="E83" s="43">
        <v>31</v>
      </c>
      <c r="F83" s="48">
        <f t="shared" si="1"/>
        <v>25000000000</v>
      </c>
      <c r="G83" s="52">
        <v>25000000000</v>
      </c>
    </row>
    <row r="84" spans="1:7">
      <c r="A84" s="41" t="s">
        <v>125</v>
      </c>
      <c r="B84" s="43">
        <v>30</v>
      </c>
      <c r="C84" s="45" t="s">
        <v>246</v>
      </c>
      <c r="D84" s="48">
        <v>25000000000</v>
      </c>
      <c r="E84" s="43">
        <v>30</v>
      </c>
      <c r="F84" s="48">
        <f t="shared" si="1"/>
        <v>25000000000</v>
      </c>
      <c r="G84" s="52">
        <v>25000000000</v>
      </c>
    </row>
    <row r="85" spans="1:7">
      <c r="A85" s="41" t="s">
        <v>126</v>
      </c>
      <c r="B85" s="43">
        <v>31</v>
      </c>
      <c r="C85" s="45" t="s">
        <v>246</v>
      </c>
      <c r="D85" s="48">
        <v>25000000000</v>
      </c>
      <c r="E85" s="43">
        <v>31</v>
      </c>
      <c r="F85" s="48">
        <f t="shared" ref="F85:F97" si="2">(D85 / B85) * E85</f>
        <v>25000000000</v>
      </c>
      <c r="G85" s="52">
        <v>25000000000</v>
      </c>
    </row>
    <row r="86" spans="1:7">
      <c r="A86" s="41" t="s">
        <v>115</v>
      </c>
      <c r="B86" s="43">
        <v>31</v>
      </c>
      <c r="C86" s="45" t="s">
        <v>250</v>
      </c>
      <c r="D86" s="48">
        <v>25000000000</v>
      </c>
      <c r="E86" s="43">
        <v>31</v>
      </c>
      <c r="F86" s="48">
        <f t="shared" si="2"/>
        <v>25000000000</v>
      </c>
      <c r="G86" s="52">
        <v>25000000000</v>
      </c>
    </row>
    <row r="87" spans="1:7">
      <c r="A87" s="41" t="s">
        <v>116</v>
      </c>
      <c r="B87" s="43">
        <v>29</v>
      </c>
      <c r="C87" s="45" t="s">
        <v>250</v>
      </c>
      <c r="D87" s="48">
        <v>25000000000</v>
      </c>
      <c r="E87" s="43">
        <v>29</v>
      </c>
      <c r="F87" s="48">
        <f t="shared" si="2"/>
        <v>25000000000</v>
      </c>
      <c r="G87" s="52">
        <v>25000000000</v>
      </c>
    </row>
    <row r="88" spans="1:7">
      <c r="A88" s="41" t="s">
        <v>117</v>
      </c>
      <c r="B88" s="43">
        <v>31</v>
      </c>
      <c r="C88" s="45" t="s">
        <v>250</v>
      </c>
      <c r="D88" s="48">
        <v>25000000000</v>
      </c>
      <c r="E88" s="43">
        <v>31</v>
      </c>
      <c r="F88" s="48">
        <f t="shared" si="2"/>
        <v>25000000000</v>
      </c>
      <c r="G88" s="52">
        <v>25000000000</v>
      </c>
    </row>
    <row r="89" spans="1:7">
      <c r="A89" s="41" t="s">
        <v>118</v>
      </c>
      <c r="B89" s="43">
        <v>30</v>
      </c>
      <c r="C89" s="45" t="s">
        <v>250</v>
      </c>
      <c r="D89" s="48">
        <v>25000000000</v>
      </c>
      <c r="E89" s="43">
        <v>30</v>
      </c>
      <c r="F89" s="48">
        <f t="shared" si="2"/>
        <v>25000000000</v>
      </c>
      <c r="G89" s="52">
        <v>25000000000</v>
      </c>
    </row>
    <row r="90" spans="1:7">
      <c r="A90" s="41" t="s">
        <v>119</v>
      </c>
      <c r="B90" s="43">
        <v>31</v>
      </c>
      <c r="C90" s="45" t="s">
        <v>250</v>
      </c>
      <c r="D90" s="48">
        <v>25000000000</v>
      </c>
      <c r="E90" s="43">
        <v>31</v>
      </c>
      <c r="F90" s="48">
        <f t="shared" si="2"/>
        <v>25000000000</v>
      </c>
      <c r="G90" s="52">
        <v>25000000000</v>
      </c>
    </row>
    <row r="91" spans="1:7">
      <c r="A91" s="41" t="s">
        <v>120</v>
      </c>
      <c r="B91" s="43">
        <v>30</v>
      </c>
      <c r="C91" s="45" t="s">
        <v>250</v>
      </c>
      <c r="D91" s="48">
        <v>25000000000</v>
      </c>
      <c r="E91" s="43">
        <v>30</v>
      </c>
      <c r="F91" s="48">
        <f t="shared" si="2"/>
        <v>25000000000</v>
      </c>
      <c r="G91" s="52">
        <v>25000000000</v>
      </c>
    </row>
    <row r="92" spans="1:7">
      <c r="A92" s="41" t="s">
        <v>121</v>
      </c>
      <c r="B92" s="43">
        <v>31</v>
      </c>
      <c r="C92" s="45" t="s">
        <v>250</v>
      </c>
      <c r="D92" s="48">
        <v>25000000000</v>
      </c>
      <c r="E92" s="43">
        <v>31</v>
      </c>
      <c r="F92" s="48">
        <f t="shared" si="2"/>
        <v>25000000000</v>
      </c>
      <c r="G92" s="52">
        <v>25000000000</v>
      </c>
    </row>
    <row r="93" spans="1:7">
      <c r="A93" s="41" t="s">
        <v>122</v>
      </c>
      <c r="B93" s="43">
        <v>31</v>
      </c>
      <c r="C93" s="45" t="s">
        <v>250</v>
      </c>
      <c r="D93" s="48">
        <v>25000000000</v>
      </c>
      <c r="E93" s="43">
        <v>31</v>
      </c>
      <c r="F93" s="48">
        <f t="shared" si="2"/>
        <v>25000000000</v>
      </c>
      <c r="G93" s="52">
        <v>25000000000</v>
      </c>
    </row>
    <row r="94" spans="1:7">
      <c r="A94" s="41" t="s">
        <v>123</v>
      </c>
      <c r="B94" s="43">
        <v>30</v>
      </c>
      <c r="C94" s="45" t="s">
        <v>250</v>
      </c>
      <c r="D94" s="48">
        <v>25000000000</v>
      </c>
      <c r="E94" s="43">
        <v>30</v>
      </c>
      <c r="F94" s="48">
        <f t="shared" si="2"/>
        <v>25000000000</v>
      </c>
      <c r="G94" s="52">
        <v>25000000000</v>
      </c>
    </row>
    <row r="95" spans="1:7">
      <c r="A95" s="41" t="s">
        <v>124</v>
      </c>
      <c r="B95" s="43">
        <v>31</v>
      </c>
      <c r="C95" s="45" t="s">
        <v>250</v>
      </c>
      <c r="D95" s="48">
        <v>25000000000</v>
      </c>
      <c r="E95" s="43">
        <v>31</v>
      </c>
      <c r="F95" s="48">
        <f t="shared" si="2"/>
        <v>25000000000</v>
      </c>
      <c r="G95" s="52">
        <v>25000000000</v>
      </c>
    </row>
    <row r="96" spans="1:7">
      <c r="A96" s="41" t="s">
        <v>125</v>
      </c>
      <c r="B96" s="43">
        <v>30</v>
      </c>
      <c r="C96" s="45" t="s">
        <v>250</v>
      </c>
      <c r="D96" s="48">
        <v>25000000000</v>
      </c>
      <c r="E96" s="43">
        <v>30</v>
      </c>
      <c r="F96" s="48">
        <f t="shared" si="2"/>
        <v>25000000000</v>
      </c>
      <c r="G96" s="52">
        <v>25000000000</v>
      </c>
    </row>
    <row r="97" spans="1:7">
      <c r="A97" s="41" t="s">
        <v>126</v>
      </c>
      <c r="B97" s="43">
        <v>31</v>
      </c>
      <c r="C97" s="45" t="s">
        <v>250</v>
      </c>
      <c r="D97" s="48">
        <v>25000000000</v>
      </c>
      <c r="E97" s="43">
        <v>31</v>
      </c>
      <c r="F97" s="48">
        <f t="shared" si="2"/>
        <v>25000000000</v>
      </c>
      <c r="G97" s="52">
        <v>25000000000</v>
      </c>
    </row>
    <row r="98" spans="1:7">
      <c r="A98" s="5"/>
      <c r="B98" s="44"/>
      <c r="C98" s="23"/>
      <c r="D98" s="49"/>
      <c r="E98" s="44"/>
      <c r="F98" s="55" t="s">
        <v>127</v>
      </c>
      <c r="G98" s="54">
        <v>2448909766619.355</v>
      </c>
    </row>
    <row r="99" spans="1:7">
      <c r="F99" s="56" t="s">
        <v>128</v>
      </c>
      <c r="G99" s="53">
        <v>204075813884.9462</v>
      </c>
    </row>
  </sheetData>
  <mergeCells count="1">
    <mergeCell ref="A6:B6"/>
  </mergeCells>
  <hyperlinks>
    <hyperlink ref="A4" location="TipoCambio!A1" display="Tipos de Cambio Utilizados" xr:uid="{00000000-0004-0000-0D00-000000000000}"/>
    <hyperlink ref="C6" location="Consolidado!A1" display="Consolidado" xr:uid="{00000000-0004-0000-0D00-000001000000}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4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15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253</v>
      </c>
      <c r="B10" s="26" t="s">
        <v>103</v>
      </c>
      <c r="C10" s="26" t="s">
        <v>254</v>
      </c>
      <c r="D10" s="28" t="s">
        <v>138</v>
      </c>
      <c r="E10" s="30" t="s">
        <v>255</v>
      </c>
      <c r="F10" s="32" t="s">
        <v>4</v>
      </c>
      <c r="G10" s="32" t="s">
        <v>255</v>
      </c>
      <c r="H10" s="34" t="s">
        <v>4</v>
      </c>
      <c r="I10" s="36" t="s">
        <v>106</v>
      </c>
      <c r="J10" s="38">
        <v>21414431202</v>
      </c>
    </row>
    <row r="11" spans="1:10" ht="26.25">
      <c r="A11" s="57" t="s">
        <v>253</v>
      </c>
      <c r="B11" s="58" t="s">
        <v>256</v>
      </c>
      <c r="C11" s="58" t="s">
        <v>257</v>
      </c>
      <c r="D11" s="59" t="s">
        <v>64</v>
      </c>
      <c r="E11" s="60" t="s">
        <v>258</v>
      </c>
      <c r="F11" s="46" t="s">
        <v>4</v>
      </c>
      <c r="G11" s="46" t="s">
        <v>258</v>
      </c>
      <c r="H11" s="50" t="s">
        <v>4</v>
      </c>
      <c r="I11" s="61" t="s">
        <v>106</v>
      </c>
      <c r="J11" s="62">
        <v>20000000</v>
      </c>
    </row>
    <row r="12" spans="1:10" ht="26.25">
      <c r="A12" s="57" t="s">
        <v>253</v>
      </c>
      <c r="B12" s="58" t="s">
        <v>259</v>
      </c>
      <c r="C12" s="58" t="s">
        <v>260</v>
      </c>
      <c r="D12" s="59" t="s">
        <v>64</v>
      </c>
      <c r="E12" s="60" t="s">
        <v>261</v>
      </c>
      <c r="F12" s="46" t="s">
        <v>4</v>
      </c>
      <c r="G12" s="46" t="s">
        <v>262</v>
      </c>
      <c r="H12" s="50" t="s">
        <v>4</v>
      </c>
      <c r="I12" s="61" t="s">
        <v>106</v>
      </c>
      <c r="J12" s="62">
        <v>12000000</v>
      </c>
    </row>
    <row r="13" spans="1:10">
      <c r="A13" s="25"/>
      <c r="B13" s="27"/>
      <c r="C13" s="27"/>
      <c r="D13" s="29"/>
      <c r="E13" s="31"/>
      <c r="F13" s="33"/>
      <c r="G13" s="33"/>
      <c r="H13" s="35"/>
      <c r="I13" s="37"/>
      <c r="J13" s="39"/>
    </row>
    <row r="14" spans="1:10">
      <c r="A14" s="40" t="s">
        <v>107</v>
      </c>
    </row>
    <row r="16" spans="1:10" ht="26.25">
      <c r="A16" s="19" t="s">
        <v>108</v>
      </c>
      <c r="B16" s="20" t="s">
        <v>109</v>
      </c>
      <c r="C16" s="20" t="s">
        <v>110</v>
      </c>
      <c r="D16" s="20" t="s">
        <v>111</v>
      </c>
      <c r="E16" s="20" t="s">
        <v>112</v>
      </c>
      <c r="F16" s="20" t="s">
        <v>113</v>
      </c>
      <c r="G16" s="21" t="s">
        <v>114</v>
      </c>
    </row>
    <row r="17" spans="1:7" ht="12.75" customHeight="1">
      <c r="A17" s="4" t="s">
        <v>115</v>
      </c>
      <c r="B17" s="42">
        <v>31</v>
      </c>
      <c r="C17" s="22" t="s">
        <v>254</v>
      </c>
      <c r="D17" s="47">
        <v>21414431202</v>
      </c>
      <c r="E17" s="42">
        <v>31</v>
      </c>
      <c r="F17" s="47">
        <f t="shared" ref="F17:F52" si="0">(D17 / B17) * E17</f>
        <v>21414431202</v>
      </c>
      <c r="G17" s="51">
        <v>21414431202</v>
      </c>
    </row>
    <row r="18" spans="1:7">
      <c r="A18" s="41" t="s">
        <v>116</v>
      </c>
      <c r="B18" s="43">
        <v>29</v>
      </c>
      <c r="C18" s="45" t="s">
        <v>254</v>
      </c>
      <c r="D18" s="48">
        <v>21414431202</v>
      </c>
      <c r="E18" s="43">
        <v>29</v>
      </c>
      <c r="F18" s="48">
        <f t="shared" si="0"/>
        <v>21414431202</v>
      </c>
      <c r="G18" s="52">
        <v>21414431202</v>
      </c>
    </row>
    <row r="19" spans="1:7">
      <c r="A19" s="41" t="s">
        <v>117</v>
      </c>
      <c r="B19" s="43">
        <v>31</v>
      </c>
      <c r="C19" s="45" t="s">
        <v>254</v>
      </c>
      <c r="D19" s="48">
        <v>21414431202</v>
      </c>
      <c r="E19" s="43">
        <v>31</v>
      </c>
      <c r="F19" s="48">
        <f t="shared" si="0"/>
        <v>21414431202</v>
      </c>
      <c r="G19" s="52">
        <v>21414431202</v>
      </c>
    </row>
    <row r="20" spans="1:7">
      <c r="A20" s="41" t="s">
        <v>118</v>
      </c>
      <c r="B20" s="43">
        <v>30</v>
      </c>
      <c r="C20" s="45" t="s">
        <v>254</v>
      </c>
      <c r="D20" s="48">
        <v>21414431202</v>
      </c>
      <c r="E20" s="43">
        <v>30</v>
      </c>
      <c r="F20" s="48">
        <f t="shared" si="0"/>
        <v>21414431202</v>
      </c>
      <c r="G20" s="52">
        <v>21414431202</v>
      </c>
    </row>
    <row r="21" spans="1:7">
      <c r="A21" s="41" t="s">
        <v>119</v>
      </c>
      <c r="B21" s="43">
        <v>31</v>
      </c>
      <c r="C21" s="45" t="s">
        <v>254</v>
      </c>
      <c r="D21" s="48">
        <v>21414431202</v>
      </c>
      <c r="E21" s="43">
        <v>31</v>
      </c>
      <c r="F21" s="48">
        <f t="shared" si="0"/>
        <v>21414431202</v>
      </c>
      <c r="G21" s="52">
        <v>21414431202</v>
      </c>
    </row>
    <row r="22" spans="1:7">
      <c r="A22" s="41" t="s">
        <v>120</v>
      </c>
      <c r="B22" s="43">
        <v>30</v>
      </c>
      <c r="C22" s="45" t="s">
        <v>254</v>
      </c>
      <c r="D22" s="48">
        <v>21414431202</v>
      </c>
      <c r="E22" s="43">
        <v>30</v>
      </c>
      <c r="F22" s="48">
        <f t="shared" si="0"/>
        <v>21414431202</v>
      </c>
      <c r="G22" s="52">
        <v>21414431202</v>
      </c>
    </row>
    <row r="23" spans="1:7">
      <c r="A23" s="41" t="s">
        <v>121</v>
      </c>
      <c r="B23" s="43">
        <v>31</v>
      </c>
      <c r="C23" s="45" t="s">
        <v>254</v>
      </c>
      <c r="D23" s="48">
        <v>21414431202</v>
      </c>
      <c r="E23" s="43">
        <v>31</v>
      </c>
      <c r="F23" s="48">
        <f t="shared" si="0"/>
        <v>21414431202</v>
      </c>
      <c r="G23" s="52">
        <v>21414431202</v>
      </c>
    </row>
    <row r="24" spans="1:7">
      <c r="A24" s="41" t="s">
        <v>122</v>
      </c>
      <c r="B24" s="43">
        <v>31</v>
      </c>
      <c r="C24" s="45" t="s">
        <v>254</v>
      </c>
      <c r="D24" s="48">
        <v>21414431202</v>
      </c>
      <c r="E24" s="43">
        <v>31</v>
      </c>
      <c r="F24" s="48">
        <f t="shared" si="0"/>
        <v>21414431202</v>
      </c>
      <c r="G24" s="52">
        <v>21414431202</v>
      </c>
    </row>
    <row r="25" spans="1:7">
      <c r="A25" s="41" t="s">
        <v>123</v>
      </c>
      <c r="B25" s="43">
        <v>30</v>
      </c>
      <c r="C25" s="45" t="s">
        <v>254</v>
      </c>
      <c r="D25" s="48">
        <v>21414431202</v>
      </c>
      <c r="E25" s="43">
        <v>30</v>
      </c>
      <c r="F25" s="48">
        <f t="shared" si="0"/>
        <v>21414431202</v>
      </c>
      <c r="G25" s="52">
        <v>21414431202</v>
      </c>
    </row>
    <row r="26" spans="1:7">
      <c r="A26" s="41" t="s">
        <v>124</v>
      </c>
      <c r="B26" s="43">
        <v>31</v>
      </c>
      <c r="C26" s="45" t="s">
        <v>254</v>
      </c>
      <c r="D26" s="48">
        <v>21414431202</v>
      </c>
      <c r="E26" s="43">
        <v>31</v>
      </c>
      <c r="F26" s="48">
        <f t="shared" si="0"/>
        <v>21414431202</v>
      </c>
      <c r="G26" s="52">
        <v>21414431202</v>
      </c>
    </row>
    <row r="27" spans="1:7">
      <c r="A27" s="41" t="s">
        <v>125</v>
      </c>
      <c r="B27" s="43">
        <v>30</v>
      </c>
      <c r="C27" s="45" t="s">
        <v>254</v>
      </c>
      <c r="D27" s="48">
        <v>21414431202</v>
      </c>
      <c r="E27" s="43">
        <v>30</v>
      </c>
      <c r="F27" s="48">
        <f t="shared" si="0"/>
        <v>21414431202</v>
      </c>
      <c r="G27" s="52">
        <v>21414431202</v>
      </c>
    </row>
    <row r="28" spans="1:7">
      <c r="A28" s="41" t="s">
        <v>126</v>
      </c>
      <c r="B28" s="43">
        <v>31</v>
      </c>
      <c r="C28" s="45" t="s">
        <v>254</v>
      </c>
      <c r="D28" s="48">
        <v>21414431202</v>
      </c>
      <c r="E28" s="43">
        <v>31</v>
      </c>
      <c r="F28" s="48">
        <f t="shared" si="0"/>
        <v>21414431202</v>
      </c>
      <c r="G28" s="52">
        <v>21414431202</v>
      </c>
    </row>
    <row r="29" spans="1:7">
      <c r="A29" s="41" t="s">
        <v>115</v>
      </c>
      <c r="B29" s="43">
        <v>31</v>
      </c>
      <c r="C29" s="45" t="s">
        <v>257</v>
      </c>
      <c r="D29" s="48">
        <v>20000000</v>
      </c>
      <c r="E29" s="43">
        <v>31</v>
      </c>
      <c r="F29" s="48">
        <f t="shared" si="0"/>
        <v>20000000</v>
      </c>
      <c r="G29" s="52">
        <v>11401800000</v>
      </c>
    </row>
    <row r="30" spans="1:7">
      <c r="A30" s="41" t="s">
        <v>116</v>
      </c>
      <c r="B30" s="43">
        <v>29</v>
      </c>
      <c r="C30" s="45" t="s">
        <v>257</v>
      </c>
      <c r="D30" s="48">
        <v>20000000</v>
      </c>
      <c r="E30" s="43">
        <v>29</v>
      </c>
      <c r="F30" s="48">
        <f t="shared" si="0"/>
        <v>20000000</v>
      </c>
      <c r="G30" s="52">
        <v>11401800000</v>
      </c>
    </row>
    <row r="31" spans="1:7">
      <c r="A31" s="41" t="s">
        <v>117</v>
      </c>
      <c r="B31" s="43">
        <v>31</v>
      </c>
      <c r="C31" s="45" t="s">
        <v>257</v>
      </c>
      <c r="D31" s="48">
        <v>20000000</v>
      </c>
      <c r="E31" s="43">
        <v>31</v>
      </c>
      <c r="F31" s="48">
        <f t="shared" si="0"/>
        <v>20000000</v>
      </c>
      <c r="G31" s="52">
        <v>11401800000</v>
      </c>
    </row>
    <row r="32" spans="1:7">
      <c r="A32" s="41" t="s">
        <v>118</v>
      </c>
      <c r="B32" s="43">
        <v>30</v>
      </c>
      <c r="C32" s="45" t="s">
        <v>257</v>
      </c>
      <c r="D32" s="48">
        <v>20000000</v>
      </c>
      <c r="E32" s="43">
        <v>30</v>
      </c>
      <c r="F32" s="48">
        <f t="shared" si="0"/>
        <v>20000000</v>
      </c>
      <c r="G32" s="52">
        <v>11401800000</v>
      </c>
    </row>
    <row r="33" spans="1:7">
      <c r="A33" s="41" t="s">
        <v>119</v>
      </c>
      <c r="B33" s="43">
        <v>31</v>
      </c>
      <c r="C33" s="45" t="s">
        <v>257</v>
      </c>
      <c r="D33" s="48">
        <v>20000000</v>
      </c>
      <c r="E33" s="43">
        <v>31</v>
      </c>
      <c r="F33" s="48">
        <f t="shared" si="0"/>
        <v>20000000</v>
      </c>
      <c r="G33" s="52">
        <v>11401800000</v>
      </c>
    </row>
    <row r="34" spans="1:7">
      <c r="A34" s="41" t="s">
        <v>120</v>
      </c>
      <c r="B34" s="43">
        <v>30</v>
      </c>
      <c r="C34" s="45" t="s">
        <v>257</v>
      </c>
      <c r="D34" s="48">
        <v>20000000</v>
      </c>
      <c r="E34" s="43">
        <v>30</v>
      </c>
      <c r="F34" s="48">
        <f t="shared" si="0"/>
        <v>20000000</v>
      </c>
      <c r="G34" s="52">
        <v>11401800000</v>
      </c>
    </row>
    <row r="35" spans="1:7">
      <c r="A35" s="41" t="s">
        <v>121</v>
      </c>
      <c r="B35" s="43">
        <v>31</v>
      </c>
      <c r="C35" s="45" t="s">
        <v>257</v>
      </c>
      <c r="D35" s="48">
        <v>20000000</v>
      </c>
      <c r="E35" s="43">
        <v>31</v>
      </c>
      <c r="F35" s="48">
        <f t="shared" si="0"/>
        <v>20000000</v>
      </c>
      <c r="G35" s="52">
        <v>11401800000</v>
      </c>
    </row>
    <row r="36" spans="1:7">
      <c r="A36" s="41" t="s">
        <v>122</v>
      </c>
      <c r="B36" s="43">
        <v>31</v>
      </c>
      <c r="C36" s="45" t="s">
        <v>257</v>
      </c>
      <c r="D36" s="48">
        <v>20000000</v>
      </c>
      <c r="E36" s="43">
        <v>31</v>
      </c>
      <c r="F36" s="48">
        <f t="shared" si="0"/>
        <v>20000000</v>
      </c>
      <c r="G36" s="52">
        <v>11401800000</v>
      </c>
    </row>
    <row r="37" spans="1:7">
      <c r="A37" s="41" t="s">
        <v>123</v>
      </c>
      <c r="B37" s="43">
        <v>30</v>
      </c>
      <c r="C37" s="45" t="s">
        <v>257</v>
      </c>
      <c r="D37" s="48">
        <v>20000000</v>
      </c>
      <c r="E37" s="43">
        <v>30</v>
      </c>
      <c r="F37" s="48">
        <f t="shared" si="0"/>
        <v>20000000</v>
      </c>
      <c r="G37" s="52">
        <v>11401800000</v>
      </c>
    </row>
    <row r="38" spans="1:7">
      <c r="A38" s="41" t="s">
        <v>124</v>
      </c>
      <c r="B38" s="43">
        <v>31</v>
      </c>
      <c r="C38" s="45" t="s">
        <v>257</v>
      </c>
      <c r="D38" s="48">
        <v>20000000</v>
      </c>
      <c r="E38" s="43">
        <v>31</v>
      </c>
      <c r="F38" s="48">
        <f t="shared" si="0"/>
        <v>20000000</v>
      </c>
      <c r="G38" s="52">
        <v>11401800000</v>
      </c>
    </row>
    <row r="39" spans="1:7">
      <c r="A39" s="41" t="s">
        <v>125</v>
      </c>
      <c r="B39" s="43">
        <v>30</v>
      </c>
      <c r="C39" s="45" t="s">
        <v>257</v>
      </c>
      <c r="D39" s="48">
        <v>20000000</v>
      </c>
      <c r="E39" s="43">
        <v>30</v>
      </c>
      <c r="F39" s="48">
        <f t="shared" si="0"/>
        <v>20000000</v>
      </c>
      <c r="G39" s="52">
        <v>11401800000</v>
      </c>
    </row>
    <row r="40" spans="1:7">
      <c r="A40" s="41" t="s">
        <v>126</v>
      </c>
      <c r="B40" s="43">
        <v>31</v>
      </c>
      <c r="C40" s="45" t="s">
        <v>257</v>
      </c>
      <c r="D40" s="48">
        <v>20000000</v>
      </c>
      <c r="E40" s="43">
        <v>31</v>
      </c>
      <c r="F40" s="48">
        <f t="shared" si="0"/>
        <v>20000000</v>
      </c>
      <c r="G40" s="52">
        <v>11401800000</v>
      </c>
    </row>
    <row r="41" spans="1:7">
      <c r="A41" s="41" t="s">
        <v>115</v>
      </c>
      <c r="B41" s="43">
        <v>31</v>
      </c>
      <c r="C41" s="45" t="s">
        <v>260</v>
      </c>
      <c r="D41" s="48">
        <v>12000000</v>
      </c>
      <c r="E41" s="43">
        <v>31</v>
      </c>
      <c r="F41" s="48">
        <f t="shared" si="0"/>
        <v>12000000</v>
      </c>
      <c r="G41" s="52">
        <v>6841080000</v>
      </c>
    </row>
    <row r="42" spans="1:7">
      <c r="A42" s="41" t="s">
        <v>116</v>
      </c>
      <c r="B42" s="43">
        <v>29</v>
      </c>
      <c r="C42" s="45" t="s">
        <v>260</v>
      </c>
      <c r="D42" s="48">
        <v>12000000</v>
      </c>
      <c r="E42" s="43">
        <v>29</v>
      </c>
      <c r="F42" s="48">
        <f t="shared" si="0"/>
        <v>12000000</v>
      </c>
      <c r="G42" s="52">
        <v>6841080000</v>
      </c>
    </row>
    <row r="43" spans="1:7">
      <c r="A43" s="41" t="s">
        <v>117</v>
      </c>
      <c r="B43" s="43">
        <v>31</v>
      </c>
      <c r="C43" s="45" t="s">
        <v>260</v>
      </c>
      <c r="D43" s="48">
        <v>12000000</v>
      </c>
      <c r="E43" s="43">
        <v>31</v>
      </c>
      <c r="F43" s="48">
        <f t="shared" si="0"/>
        <v>12000000</v>
      </c>
      <c r="G43" s="52">
        <v>6841080000</v>
      </c>
    </row>
    <row r="44" spans="1:7">
      <c r="A44" s="41" t="s">
        <v>118</v>
      </c>
      <c r="B44" s="43">
        <v>30</v>
      </c>
      <c r="C44" s="45" t="s">
        <v>260</v>
      </c>
      <c r="D44" s="48">
        <v>12000000</v>
      </c>
      <c r="E44" s="43">
        <v>30</v>
      </c>
      <c r="F44" s="48">
        <f t="shared" si="0"/>
        <v>12000000</v>
      </c>
      <c r="G44" s="52">
        <v>6841080000</v>
      </c>
    </row>
    <row r="45" spans="1:7">
      <c r="A45" s="41" t="s">
        <v>119</v>
      </c>
      <c r="B45" s="43">
        <v>31</v>
      </c>
      <c r="C45" s="45" t="s">
        <v>260</v>
      </c>
      <c r="D45" s="48">
        <v>12000000</v>
      </c>
      <c r="E45" s="43">
        <v>31</v>
      </c>
      <c r="F45" s="48">
        <f t="shared" si="0"/>
        <v>12000000</v>
      </c>
      <c r="G45" s="52">
        <v>6841080000</v>
      </c>
    </row>
    <row r="46" spans="1:7">
      <c r="A46" s="41" t="s">
        <v>120</v>
      </c>
      <c r="B46" s="43">
        <v>30</v>
      </c>
      <c r="C46" s="45" t="s">
        <v>260</v>
      </c>
      <c r="D46" s="48">
        <v>12000000</v>
      </c>
      <c r="E46" s="43">
        <v>30</v>
      </c>
      <c r="F46" s="48">
        <f t="shared" si="0"/>
        <v>12000000</v>
      </c>
      <c r="G46" s="52">
        <v>6841080000</v>
      </c>
    </row>
    <row r="47" spans="1:7">
      <c r="A47" s="41" t="s">
        <v>121</v>
      </c>
      <c r="B47" s="43">
        <v>31</v>
      </c>
      <c r="C47" s="45" t="s">
        <v>260</v>
      </c>
      <c r="D47" s="48">
        <v>12000000</v>
      </c>
      <c r="E47" s="43">
        <v>31</v>
      </c>
      <c r="F47" s="48">
        <f t="shared" si="0"/>
        <v>12000000</v>
      </c>
      <c r="G47" s="52">
        <v>6841080000</v>
      </c>
    </row>
    <row r="48" spans="1:7">
      <c r="A48" s="41" t="s">
        <v>122</v>
      </c>
      <c r="B48" s="43">
        <v>31</v>
      </c>
      <c r="C48" s="45" t="s">
        <v>260</v>
      </c>
      <c r="D48" s="48">
        <v>12000000</v>
      </c>
      <c r="E48" s="43">
        <v>31</v>
      </c>
      <c r="F48" s="48">
        <f t="shared" si="0"/>
        <v>12000000</v>
      </c>
      <c r="G48" s="52">
        <v>6841080000</v>
      </c>
    </row>
    <row r="49" spans="1:7">
      <c r="A49" s="41" t="s">
        <v>123</v>
      </c>
      <c r="B49" s="43">
        <v>30</v>
      </c>
      <c r="C49" s="45" t="s">
        <v>260</v>
      </c>
      <c r="D49" s="48">
        <v>12000000</v>
      </c>
      <c r="E49" s="43">
        <v>30</v>
      </c>
      <c r="F49" s="48">
        <f t="shared" si="0"/>
        <v>12000000</v>
      </c>
      <c r="G49" s="52">
        <v>6841080000</v>
      </c>
    </row>
    <row r="50" spans="1:7">
      <c r="A50" s="41" t="s">
        <v>124</v>
      </c>
      <c r="B50" s="43">
        <v>31</v>
      </c>
      <c r="C50" s="45" t="s">
        <v>260</v>
      </c>
      <c r="D50" s="48">
        <v>12000000</v>
      </c>
      <c r="E50" s="43">
        <v>31</v>
      </c>
      <c r="F50" s="48">
        <f t="shared" si="0"/>
        <v>12000000</v>
      </c>
      <c r="G50" s="52">
        <v>6841080000</v>
      </c>
    </row>
    <row r="51" spans="1:7">
      <c r="A51" s="41" t="s">
        <v>125</v>
      </c>
      <c r="B51" s="43">
        <v>30</v>
      </c>
      <c r="C51" s="45" t="s">
        <v>260</v>
      </c>
      <c r="D51" s="48">
        <v>12000000</v>
      </c>
      <c r="E51" s="43">
        <v>30</v>
      </c>
      <c r="F51" s="48">
        <f t="shared" si="0"/>
        <v>12000000</v>
      </c>
      <c r="G51" s="52">
        <v>6841080000</v>
      </c>
    </row>
    <row r="52" spans="1:7">
      <c r="A52" s="41" t="s">
        <v>126</v>
      </c>
      <c r="B52" s="43">
        <v>31</v>
      </c>
      <c r="C52" s="45" t="s">
        <v>260</v>
      </c>
      <c r="D52" s="48">
        <v>12000000</v>
      </c>
      <c r="E52" s="43">
        <v>31</v>
      </c>
      <c r="F52" s="48">
        <f t="shared" si="0"/>
        <v>12000000</v>
      </c>
      <c r="G52" s="52">
        <v>6841080000</v>
      </c>
    </row>
    <row r="53" spans="1:7">
      <c r="A53" s="5"/>
      <c r="B53" s="44"/>
      <c r="C53" s="23"/>
      <c r="D53" s="49"/>
      <c r="E53" s="44"/>
      <c r="F53" s="55" t="s">
        <v>127</v>
      </c>
      <c r="G53" s="54">
        <v>475887734424</v>
      </c>
    </row>
    <row r="54" spans="1:7">
      <c r="F54" s="56" t="s">
        <v>128</v>
      </c>
      <c r="G54" s="53">
        <v>39657311202</v>
      </c>
    </row>
  </sheetData>
  <mergeCells count="1">
    <mergeCell ref="A6:B6"/>
  </mergeCells>
  <hyperlinks>
    <hyperlink ref="A4" location="TipoCambio!A1" display="Tipos de Cambio Utilizados" xr:uid="{00000000-0004-0000-0E00-000000000000}"/>
    <hyperlink ref="C6" location="Consolidado!A1" display="Consolidado" xr:uid="{00000000-0004-0000-0E00-000001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8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16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 ht="26.25">
      <c r="A10" s="24" t="s">
        <v>263</v>
      </c>
      <c r="B10" s="26" t="s">
        <v>264</v>
      </c>
      <c r="C10" s="26" t="s">
        <v>265</v>
      </c>
      <c r="D10" s="28" t="s">
        <v>138</v>
      </c>
      <c r="E10" s="30" t="s">
        <v>266</v>
      </c>
      <c r="F10" s="32" t="s">
        <v>4</v>
      </c>
      <c r="G10" s="32" t="s">
        <v>266</v>
      </c>
      <c r="H10" s="34" t="s">
        <v>4</v>
      </c>
      <c r="I10" s="36" t="s">
        <v>106</v>
      </c>
      <c r="J10" s="38">
        <v>8577370731</v>
      </c>
    </row>
    <row r="11" spans="1:10">
      <c r="A11" s="25"/>
      <c r="B11" s="27"/>
      <c r="C11" s="27"/>
      <c r="D11" s="29"/>
      <c r="E11" s="31"/>
      <c r="F11" s="33"/>
      <c r="G11" s="33"/>
      <c r="H11" s="35"/>
      <c r="I11" s="37"/>
      <c r="J11" s="39"/>
    </row>
    <row r="12" spans="1:10">
      <c r="A12" s="40" t="s">
        <v>107</v>
      </c>
    </row>
    <row r="14" spans="1:10" ht="26.25">
      <c r="A14" s="19" t="s">
        <v>108</v>
      </c>
      <c r="B14" s="20" t="s">
        <v>109</v>
      </c>
      <c r="C14" s="20" t="s">
        <v>110</v>
      </c>
      <c r="D14" s="20" t="s">
        <v>111</v>
      </c>
      <c r="E14" s="20" t="s">
        <v>112</v>
      </c>
      <c r="F14" s="20" t="s">
        <v>113</v>
      </c>
      <c r="G14" s="21" t="s">
        <v>114</v>
      </c>
    </row>
    <row r="15" spans="1:10" ht="12.75" customHeight="1">
      <c r="A15" s="4" t="s">
        <v>115</v>
      </c>
      <c r="B15" s="42">
        <v>31</v>
      </c>
      <c r="C15" s="22" t="s">
        <v>265</v>
      </c>
      <c r="D15" s="47">
        <v>8577370731</v>
      </c>
      <c r="E15" s="42">
        <v>31</v>
      </c>
      <c r="F15" s="47">
        <f t="shared" ref="F15:F26" si="0">(D15 / B15) * E15</f>
        <v>8577370731.000001</v>
      </c>
      <c r="G15" s="51">
        <v>8577370731</v>
      </c>
    </row>
    <row r="16" spans="1:10">
      <c r="A16" s="41" t="s">
        <v>116</v>
      </c>
      <c r="B16" s="43">
        <v>29</v>
      </c>
      <c r="C16" s="45" t="s">
        <v>265</v>
      </c>
      <c r="D16" s="48">
        <v>8577370731</v>
      </c>
      <c r="E16" s="43">
        <v>29</v>
      </c>
      <c r="F16" s="48">
        <f t="shared" si="0"/>
        <v>8577370730.999999</v>
      </c>
      <c r="G16" s="52">
        <v>8577370731</v>
      </c>
    </row>
    <row r="17" spans="1:7">
      <c r="A17" s="41" t="s">
        <v>117</v>
      </c>
      <c r="B17" s="43">
        <v>31</v>
      </c>
      <c r="C17" s="45" t="s">
        <v>265</v>
      </c>
      <c r="D17" s="48">
        <v>8577370731</v>
      </c>
      <c r="E17" s="43">
        <v>31</v>
      </c>
      <c r="F17" s="48">
        <f t="shared" si="0"/>
        <v>8577370731.000001</v>
      </c>
      <c r="G17" s="52">
        <v>8577370731</v>
      </c>
    </row>
    <row r="18" spans="1:7">
      <c r="A18" s="41" t="s">
        <v>118</v>
      </c>
      <c r="B18" s="43">
        <v>30</v>
      </c>
      <c r="C18" s="45" t="s">
        <v>265</v>
      </c>
      <c r="D18" s="48">
        <v>8577370731</v>
      </c>
      <c r="E18" s="43">
        <v>30</v>
      </c>
      <c r="F18" s="48">
        <f t="shared" si="0"/>
        <v>8577370731</v>
      </c>
      <c r="G18" s="52">
        <v>8577370731</v>
      </c>
    </row>
    <row r="19" spans="1:7">
      <c r="A19" s="41" t="s">
        <v>119</v>
      </c>
      <c r="B19" s="43">
        <v>31</v>
      </c>
      <c r="C19" s="45" t="s">
        <v>265</v>
      </c>
      <c r="D19" s="48">
        <v>8577370731</v>
      </c>
      <c r="E19" s="43">
        <v>31</v>
      </c>
      <c r="F19" s="48">
        <f t="shared" si="0"/>
        <v>8577370731.000001</v>
      </c>
      <c r="G19" s="52">
        <v>8577370731</v>
      </c>
    </row>
    <row r="20" spans="1:7">
      <c r="A20" s="41" t="s">
        <v>120</v>
      </c>
      <c r="B20" s="43">
        <v>30</v>
      </c>
      <c r="C20" s="45" t="s">
        <v>265</v>
      </c>
      <c r="D20" s="48">
        <v>8577370731</v>
      </c>
      <c r="E20" s="43">
        <v>30</v>
      </c>
      <c r="F20" s="48">
        <f t="shared" si="0"/>
        <v>8577370731</v>
      </c>
      <c r="G20" s="52">
        <v>8577370731</v>
      </c>
    </row>
    <row r="21" spans="1:7">
      <c r="A21" s="41" t="s">
        <v>121</v>
      </c>
      <c r="B21" s="43">
        <v>31</v>
      </c>
      <c r="C21" s="45" t="s">
        <v>265</v>
      </c>
      <c r="D21" s="48">
        <v>8577370731</v>
      </c>
      <c r="E21" s="43">
        <v>31</v>
      </c>
      <c r="F21" s="48">
        <f t="shared" si="0"/>
        <v>8577370731.000001</v>
      </c>
      <c r="G21" s="52">
        <v>8577370731</v>
      </c>
    </row>
    <row r="22" spans="1:7">
      <c r="A22" s="41" t="s">
        <v>122</v>
      </c>
      <c r="B22" s="43">
        <v>31</v>
      </c>
      <c r="C22" s="45" t="s">
        <v>265</v>
      </c>
      <c r="D22" s="48">
        <v>8577370731</v>
      </c>
      <c r="E22" s="43">
        <v>31</v>
      </c>
      <c r="F22" s="48">
        <f t="shared" si="0"/>
        <v>8577370731.000001</v>
      </c>
      <c r="G22" s="52">
        <v>8577370731</v>
      </c>
    </row>
    <row r="23" spans="1:7">
      <c r="A23" s="41" t="s">
        <v>123</v>
      </c>
      <c r="B23" s="43">
        <v>30</v>
      </c>
      <c r="C23" s="45" t="s">
        <v>265</v>
      </c>
      <c r="D23" s="48">
        <v>8577370731</v>
      </c>
      <c r="E23" s="43">
        <v>30</v>
      </c>
      <c r="F23" s="48">
        <f t="shared" si="0"/>
        <v>8577370731</v>
      </c>
      <c r="G23" s="52">
        <v>8577370731</v>
      </c>
    </row>
    <row r="24" spans="1:7">
      <c r="A24" s="41" t="s">
        <v>124</v>
      </c>
      <c r="B24" s="43">
        <v>31</v>
      </c>
      <c r="C24" s="45" t="s">
        <v>265</v>
      </c>
      <c r="D24" s="48">
        <v>8577370731</v>
      </c>
      <c r="E24" s="43">
        <v>31</v>
      </c>
      <c r="F24" s="48">
        <f t="shared" si="0"/>
        <v>8577370731.000001</v>
      </c>
      <c r="G24" s="52">
        <v>8577370731</v>
      </c>
    </row>
    <row r="25" spans="1:7">
      <c r="A25" s="41" t="s">
        <v>125</v>
      </c>
      <c r="B25" s="43">
        <v>30</v>
      </c>
      <c r="C25" s="45" t="s">
        <v>265</v>
      </c>
      <c r="D25" s="48">
        <v>8577370731</v>
      </c>
      <c r="E25" s="43">
        <v>30</v>
      </c>
      <c r="F25" s="48">
        <f t="shared" si="0"/>
        <v>8577370731</v>
      </c>
      <c r="G25" s="52">
        <v>8577370731</v>
      </c>
    </row>
    <row r="26" spans="1:7">
      <c r="A26" s="41" t="s">
        <v>126</v>
      </c>
      <c r="B26" s="43">
        <v>31</v>
      </c>
      <c r="C26" s="45" t="s">
        <v>265</v>
      </c>
      <c r="D26" s="48">
        <v>8577370731</v>
      </c>
      <c r="E26" s="43">
        <v>31</v>
      </c>
      <c r="F26" s="48">
        <f t="shared" si="0"/>
        <v>8577370731.000001</v>
      </c>
      <c r="G26" s="52">
        <v>8577370731</v>
      </c>
    </row>
    <row r="27" spans="1:7">
      <c r="A27" s="5"/>
      <c r="B27" s="44"/>
      <c r="C27" s="23"/>
      <c r="D27" s="49"/>
      <c r="E27" s="44"/>
      <c r="F27" s="55" t="s">
        <v>127</v>
      </c>
      <c r="G27" s="54">
        <v>102928448772</v>
      </c>
    </row>
    <row r="28" spans="1:7">
      <c r="F28" s="56" t="s">
        <v>128</v>
      </c>
      <c r="G28" s="53">
        <v>8577370731</v>
      </c>
    </row>
  </sheetData>
  <mergeCells count="1">
    <mergeCell ref="A6:B6"/>
  </mergeCells>
  <hyperlinks>
    <hyperlink ref="A4" location="TipoCambio!A1" display="Tipos de Cambio Utilizados" xr:uid="{00000000-0004-0000-0F00-000000000000}"/>
    <hyperlink ref="C6" location="Consolidado!A1" display="Consolidado" xr:uid="{00000000-0004-0000-0F00-000001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56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17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267</v>
      </c>
      <c r="B10" s="26" t="s">
        <v>268</v>
      </c>
      <c r="C10" s="26" t="s">
        <v>269</v>
      </c>
      <c r="D10" s="28" t="s">
        <v>138</v>
      </c>
      <c r="E10" s="30" t="s">
        <v>270</v>
      </c>
      <c r="F10" s="32" t="s">
        <v>271</v>
      </c>
      <c r="G10" s="32" t="s">
        <v>270</v>
      </c>
      <c r="H10" s="34" t="s">
        <v>4</v>
      </c>
      <c r="I10" s="36" t="s">
        <v>106</v>
      </c>
      <c r="J10" s="38">
        <v>50000000000</v>
      </c>
    </row>
    <row r="11" spans="1:10">
      <c r="A11" s="57" t="s">
        <v>267</v>
      </c>
      <c r="B11" s="58" t="s">
        <v>272</v>
      </c>
      <c r="C11" s="58" t="s">
        <v>273</v>
      </c>
      <c r="D11" s="59" t="s">
        <v>138</v>
      </c>
      <c r="E11" s="60" t="s">
        <v>274</v>
      </c>
      <c r="F11" s="46" t="s">
        <v>275</v>
      </c>
      <c r="G11" s="46" t="s">
        <v>274</v>
      </c>
      <c r="H11" s="50" t="s">
        <v>4</v>
      </c>
      <c r="I11" s="61" t="s">
        <v>106</v>
      </c>
      <c r="J11" s="62">
        <v>50000000000</v>
      </c>
    </row>
    <row r="12" spans="1:10">
      <c r="A12" s="57" t="s">
        <v>267</v>
      </c>
      <c r="B12" s="58" t="s">
        <v>276</v>
      </c>
      <c r="C12" s="58" t="s">
        <v>277</v>
      </c>
      <c r="D12" s="59" t="s">
        <v>64</v>
      </c>
      <c r="E12" s="60" t="s">
        <v>278</v>
      </c>
      <c r="F12" s="46" t="s">
        <v>279</v>
      </c>
      <c r="G12" s="46" t="s">
        <v>278</v>
      </c>
      <c r="H12" s="50" t="s">
        <v>4</v>
      </c>
      <c r="I12" s="61" t="s">
        <v>106</v>
      </c>
      <c r="J12" s="62">
        <v>75000000</v>
      </c>
    </row>
    <row r="13" spans="1:10">
      <c r="A13" s="57" t="s">
        <v>267</v>
      </c>
      <c r="B13" s="58" t="s">
        <v>280</v>
      </c>
      <c r="C13" s="58" t="s">
        <v>281</v>
      </c>
      <c r="D13" s="59" t="s">
        <v>64</v>
      </c>
      <c r="E13" s="60" t="s">
        <v>282</v>
      </c>
      <c r="F13" s="46" t="s">
        <v>283</v>
      </c>
      <c r="G13" s="46" t="s">
        <v>282</v>
      </c>
      <c r="H13" s="50" t="s">
        <v>4</v>
      </c>
      <c r="I13" s="61" t="s">
        <v>106</v>
      </c>
      <c r="J13" s="62">
        <v>75000000</v>
      </c>
    </row>
    <row r="14" spans="1:10">
      <c r="A14" s="57" t="s">
        <v>267</v>
      </c>
      <c r="B14" s="58" t="s">
        <v>284</v>
      </c>
      <c r="C14" s="58" t="s">
        <v>285</v>
      </c>
      <c r="D14" s="59" t="s">
        <v>138</v>
      </c>
      <c r="E14" s="60" t="s">
        <v>286</v>
      </c>
      <c r="F14" s="46" t="s">
        <v>287</v>
      </c>
      <c r="G14" s="46" t="s">
        <v>286</v>
      </c>
      <c r="H14" s="50" t="s">
        <v>4</v>
      </c>
      <c r="I14" s="61" t="s">
        <v>106</v>
      </c>
      <c r="J14" s="62">
        <v>20000000000</v>
      </c>
    </row>
    <row r="15" spans="1:10">
      <c r="A15" s="57" t="s">
        <v>267</v>
      </c>
      <c r="B15" s="58" t="s">
        <v>288</v>
      </c>
      <c r="C15" s="58" t="s">
        <v>289</v>
      </c>
      <c r="D15" s="59" t="s">
        <v>64</v>
      </c>
      <c r="E15" s="60" t="s">
        <v>290</v>
      </c>
      <c r="F15" s="46" t="s">
        <v>291</v>
      </c>
      <c r="G15" s="46" t="s">
        <v>290</v>
      </c>
      <c r="H15" s="50" t="s">
        <v>4</v>
      </c>
      <c r="I15" s="61" t="s">
        <v>106</v>
      </c>
      <c r="J15" s="62">
        <v>75000000</v>
      </c>
    </row>
    <row r="16" spans="1:10">
      <c r="A16" s="57" t="s">
        <v>267</v>
      </c>
      <c r="B16" s="58" t="s">
        <v>292</v>
      </c>
      <c r="C16" s="58" t="s">
        <v>293</v>
      </c>
      <c r="D16" s="59" t="s">
        <v>138</v>
      </c>
      <c r="E16" s="60" t="s">
        <v>294</v>
      </c>
      <c r="F16" s="46" t="s">
        <v>295</v>
      </c>
      <c r="G16" s="46" t="s">
        <v>294</v>
      </c>
      <c r="H16" s="50" t="s">
        <v>4</v>
      </c>
      <c r="I16" s="61" t="s">
        <v>106</v>
      </c>
      <c r="J16" s="62">
        <v>20000000000</v>
      </c>
    </row>
    <row r="17" spans="1:10">
      <c r="A17" s="57" t="s">
        <v>267</v>
      </c>
      <c r="B17" s="58" t="s">
        <v>296</v>
      </c>
      <c r="C17" s="58" t="s">
        <v>297</v>
      </c>
      <c r="D17" s="59" t="s">
        <v>138</v>
      </c>
      <c r="E17" s="60" t="s">
        <v>298</v>
      </c>
      <c r="F17" s="46" t="s">
        <v>299</v>
      </c>
      <c r="G17" s="46" t="s">
        <v>298</v>
      </c>
      <c r="H17" s="50" t="s">
        <v>4</v>
      </c>
      <c r="I17" s="61" t="s">
        <v>106</v>
      </c>
      <c r="J17" s="62">
        <v>25107000000</v>
      </c>
    </row>
    <row r="18" spans="1:10">
      <c r="A18" s="57" t="s">
        <v>267</v>
      </c>
      <c r="B18" s="58" t="s">
        <v>300</v>
      </c>
      <c r="C18" s="58" t="s">
        <v>301</v>
      </c>
      <c r="D18" s="59" t="s">
        <v>64</v>
      </c>
      <c r="E18" s="60" t="s">
        <v>302</v>
      </c>
      <c r="F18" s="46" t="s">
        <v>303</v>
      </c>
      <c r="G18" s="46" t="s">
        <v>302</v>
      </c>
      <c r="H18" s="50" t="s">
        <v>4</v>
      </c>
      <c r="I18" s="61" t="s">
        <v>106</v>
      </c>
      <c r="J18" s="62">
        <v>125000000</v>
      </c>
    </row>
    <row r="19" spans="1:10">
      <c r="A19" s="57" t="s">
        <v>267</v>
      </c>
      <c r="B19" s="58" t="s">
        <v>304</v>
      </c>
      <c r="C19" s="58" t="s">
        <v>305</v>
      </c>
      <c r="D19" s="59" t="s">
        <v>138</v>
      </c>
      <c r="E19" s="60" t="s">
        <v>306</v>
      </c>
      <c r="F19" s="46" t="s">
        <v>307</v>
      </c>
      <c r="G19" s="46" t="s">
        <v>306</v>
      </c>
      <c r="H19" s="50" t="s">
        <v>4</v>
      </c>
      <c r="I19" s="61" t="s">
        <v>106</v>
      </c>
      <c r="J19" s="62">
        <v>27407000000</v>
      </c>
    </row>
    <row r="20" spans="1:10">
      <c r="A20" s="57" t="s">
        <v>267</v>
      </c>
      <c r="B20" s="58" t="s">
        <v>308</v>
      </c>
      <c r="C20" s="58" t="s">
        <v>309</v>
      </c>
      <c r="D20" s="59" t="s">
        <v>64</v>
      </c>
      <c r="E20" s="60" t="s">
        <v>310</v>
      </c>
      <c r="F20" s="46" t="s">
        <v>311</v>
      </c>
      <c r="G20" s="46" t="s">
        <v>310</v>
      </c>
      <c r="H20" s="50" t="s">
        <v>4</v>
      </c>
      <c r="I20" s="61" t="s">
        <v>106</v>
      </c>
      <c r="J20" s="62">
        <v>175000000</v>
      </c>
    </row>
    <row r="21" spans="1:10">
      <c r="A21" s="25"/>
      <c r="B21" s="27"/>
      <c r="C21" s="27"/>
      <c r="D21" s="29"/>
      <c r="E21" s="31"/>
      <c r="F21" s="33"/>
      <c r="G21" s="33"/>
      <c r="H21" s="35"/>
      <c r="I21" s="37"/>
      <c r="J21" s="39"/>
    </row>
    <row r="22" spans="1:10">
      <c r="A22" s="40" t="s">
        <v>107</v>
      </c>
    </row>
    <row r="24" spans="1:10" ht="26.25">
      <c r="A24" s="19" t="s">
        <v>108</v>
      </c>
      <c r="B24" s="20" t="s">
        <v>109</v>
      </c>
      <c r="C24" s="20" t="s">
        <v>110</v>
      </c>
      <c r="D24" s="20" t="s">
        <v>111</v>
      </c>
      <c r="E24" s="20" t="s">
        <v>112</v>
      </c>
      <c r="F24" s="20" t="s">
        <v>113</v>
      </c>
      <c r="G24" s="21" t="s">
        <v>114</v>
      </c>
    </row>
    <row r="25" spans="1:10" ht="12.75" customHeight="1">
      <c r="A25" s="4" t="s">
        <v>115</v>
      </c>
      <c r="B25" s="42">
        <v>31</v>
      </c>
      <c r="C25" s="22" t="s">
        <v>269</v>
      </c>
      <c r="D25" s="47">
        <v>50000000000</v>
      </c>
      <c r="E25" s="42">
        <v>31</v>
      </c>
      <c r="F25" s="47">
        <f t="shared" ref="F25:F56" si="0">(D25 / B25) * E25</f>
        <v>50000000000</v>
      </c>
      <c r="G25" s="51">
        <v>50000000000</v>
      </c>
    </row>
    <row r="26" spans="1:10">
      <c r="A26" s="41" t="s">
        <v>116</v>
      </c>
      <c r="B26" s="43">
        <v>29</v>
      </c>
      <c r="C26" s="45" t="s">
        <v>269</v>
      </c>
      <c r="D26" s="48">
        <v>50000000000</v>
      </c>
      <c r="E26" s="43">
        <v>29</v>
      </c>
      <c r="F26" s="48">
        <f t="shared" si="0"/>
        <v>50000000000</v>
      </c>
      <c r="G26" s="52">
        <v>50000000000</v>
      </c>
    </row>
    <row r="27" spans="1:10">
      <c r="A27" s="41" t="s">
        <v>117</v>
      </c>
      <c r="B27" s="43">
        <v>31</v>
      </c>
      <c r="C27" s="45" t="s">
        <v>269</v>
      </c>
      <c r="D27" s="48">
        <v>50000000000</v>
      </c>
      <c r="E27" s="43">
        <v>31</v>
      </c>
      <c r="F27" s="48">
        <f t="shared" si="0"/>
        <v>50000000000</v>
      </c>
      <c r="G27" s="52">
        <v>50000000000</v>
      </c>
    </row>
    <row r="28" spans="1:10">
      <c r="A28" s="41" t="s">
        <v>118</v>
      </c>
      <c r="B28" s="43">
        <v>30</v>
      </c>
      <c r="C28" s="45" t="s">
        <v>269</v>
      </c>
      <c r="D28" s="48">
        <v>50000000000</v>
      </c>
      <c r="E28" s="43">
        <v>30</v>
      </c>
      <c r="F28" s="48">
        <f t="shared" si="0"/>
        <v>50000000000</v>
      </c>
      <c r="G28" s="52">
        <v>50000000000</v>
      </c>
    </row>
    <row r="29" spans="1:10">
      <c r="A29" s="41" t="s">
        <v>119</v>
      </c>
      <c r="B29" s="43">
        <v>31</v>
      </c>
      <c r="C29" s="45" t="s">
        <v>269</v>
      </c>
      <c r="D29" s="48">
        <v>50000000000</v>
      </c>
      <c r="E29" s="43">
        <v>31</v>
      </c>
      <c r="F29" s="48">
        <f t="shared" si="0"/>
        <v>50000000000</v>
      </c>
      <c r="G29" s="52">
        <v>50000000000</v>
      </c>
    </row>
    <row r="30" spans="1:10">
      <c r="A30" s="41" t="s">
        <v>120</v>
      </c>
      <c r="B30" s="43">
        <v>30</v>
      </c>
      <c r="C30" s="45" t="s">
        <v>269</v>
      </c>
      <c r="D30" s="48">
        <v>50000000000</v>
      </c>
      <c r="E30" s="43">
        <v>30</v>
      </c>
      <c r="F30" s="48">
        <f t="shared" si="0"/>
        <v>50000000000</v>
      </c>
      <c r="G30" s="52">
        <v>50000000000</v>
      </c>
    </row>
    <row r="31" spans="1:10">
      <c r="A31" s="41" t="s">
        <v>121</v>
      </c>
      <c r="B31" s="43">
        <v>31</v>
      </c>
      <c r="C31" s="45" t="s">
        <v>269</v>
      </c>
      <c r="D31" s="48">
        <v>50000000000</v>
      </c>
      <c r="E31" s="43">
        <v>31</v>
      </c>
      <c r="F31" s="48">
        <f t="shared" si="0"/>
        <v>50000000000</v>
      </c>
      <c r="G31" s="52">
        <v>50000000000</v>
      </c>
    </row>
    <row r="32" spans="1:10">
      <c r="A32" s="41" t="s">
        <v>122</v>
      </c>
      <c r="B32" s="43">
        <v>31</v>
      </c>
      <c r="C32" s="45" t="s">
        <v>269</v>
      </c>
      <c r="D32" s="48">
        <v>50000000000</v>
      </c>
      <c r="E32" s="43">
        <v>31</v>
      </c>
      <c r="F32" s="48">
        <f t="shared" si="0"/>
        <v>50000000000</v>
      </c>
      <c r="G32" s="52">
        <v>50000000000</v>
      </c>
    </row>
    <row r="33" spans="1:7">
      <c r="A33" s="41" t="s">
        <v>123</v>
      </c>
      <c r="B33" s="43">
        <v>30</v>
      </c>
      <c r="C33" s="45" t="s">
        <v>269</v>
      </c>
      <c r="D33" s="48">
        <v>50000000000</v>
      </c>
      <c r="E33" s="43">
        <v>30</v>
      </c>
      <c r="F33" s="48">
        <f t="shared" si="0"/>
        <v>50000000000</v>
      </c>
      <c r="G33" s="52">
        <v>50000000000</v>
      </c>
    </row>
    <row r="34" spans="1:7">
      <c r="A34" s="41" t="s">
        <v>124</v>
      </c>
      <c r="B34" s="43">
        <v>31</v>
      </c>
      <c r="C34" s="45" t="s">
        <v>269</v>
      </c>
      <c r="D34" s="48">
        <v>50000000000</v>
      </c>
      <c r="E34" s="43">
        <v>31</v>
      </c>
      <c r="F34" s="48">
        <f t="shared" si="0"/>
        <v>50000000000</v>
      </c>
      <c r="G34" s="52">
        <v>50000000000</v>
      </c>
    </row>
    <row r="35" spans="1:7">
      <c r="A35" s="41" t="s">
        <v>125</v>
      </c>
      <c r="B35" s="43">
        <v>30</v>
      </c>
      <c r="C35" s="45" t="s">
        <v>269</v>
      </c>
      <c r="D35" s="48">
        <v>50000000000</v>
      </c>
      <c r="E35" s="43">
        <v>30</v>
      </c>
      <c r="F35" s="48">
        <f t="shared" si="0"/>
        <v>50000000000</v>
      </c>
      <c r="G35" s="52">
        <v>50000000000</v>
      </c>
    </row>
    <row r="36" spans="1:7">
      <c r="A36" s="41" t="s">
        <v>126</v>
      </c>
      <c r="B36" s="43">
        <v>31</v>
      </c>
      <c r="C36" s="45" t="s">
        <v>269</v>
      </c>
      <c r="D36" s="48">
        <v>50000000000</v>
      </c>
      <c r="E36" s="43">
        <v>31</v>
      </c>
      <c r="F36" s="48">
        <f t="shared" si="0"/>
        <v>50000000000</v>
      </c>
      <c r="G36" s="52">
        <v>50000000000</v>
      </c>
    </row>
    <row r="37" spans="1:7">
      <c r="A37" s="41" t="s">
        <v>115</v>
      </c>
      <c r="B37" s="43">
        <v>31</v>
      </c>
      <c r="C37" s="45" t="s">
        <v>273</v>
      </c>
      <c r="D37" s="48">
        <v>50000000000</v>
      </c>
      <c r="E37" s="43">
        <v>31</v>
      </c>
      <c r="F37" s="48">
        <f t="shared" si="0"/>
        <v>50000000000</v>
      </c>
      <c r="G37" s="52">
        <v>50000000000</v>
      </c>
    </row>
    <row r="38" spans="1:7">
      <c r="A38" s="41" t="s">
        <v>116</v>
      </c>
      <c r="B38" s="43">
        <v>29</v>
      </c>
      <c r="C38" s="45" t="s">
        <v>273</v>
      </c>
      <c r="D38" s="48">
        <v>50000000000</v>
      </c>
      <c r="E38" s="43">
        <v>29</v>
      </c>
      <c r="F38" s="48">
        <f t="shared" si="0"/>
        <v>50000000000</v>
      </c>
      <c r="G38" s="52">
        <v>50000000000</v>
      </c>
    </row>
    <row r="39" spans="1:7">
      <c r="A39" s="41" t="s">
        <v>117</v>
      </c>
      <c r="B39" s="43">
        <v>31</v>
      </c>
      <c r="C39" s="45" t="s">
        <v>273</v>
      </c>
      <c r="D39" s="48">
        <v>50000000000</v>
      </c>
      <c r="E39" s="43">
        <v>31</v>
      </c>
      <c r="F39" s="48">
        <f t="shared" si="0"/>
        <v>50000000000</v>
      </c>
      <c r="G39" s="52">
        <v>50000000000</v>
      </c>
    </row>
    <row r="40" spans="1:7">
      <c r="A40" s="41" t="s">
        <v>118</v>
      </c>
      <c r="B40" s="43">
        <v>30</v>
      </c>
      <c r="C40" s="45" t="s">
        <v>273</v>
      </c>
      <c r="D40" s="48">
        <v>50000000000</v>
      </c>
      <c r="E40" s="43">
        <v>30</v>
      </c>
      <c r="F40" s="48">
        <f t="shared" si="0"/>
        <v>50000000000</v>
      </c>
      <c r="G40" s="52">
        <v>50000000000</v>
      </c>
    </row>
    <row r="41" spans="1:7">
      <c r="A41" s="41" t="s">
        <v>119</v>
      </c>
      <c r="B41" s="43">
        <v>31</v>
      </c>
      <c r="C41" s="45" t="s">
        <v>273</v>
      </c>
      <c r="D41" s="48">
        <v>50000000000</v>
      </c>
      <c r="E41" s="43">
        <v>31</v>
      </c>
      <c r="F41" s="48">
        <f t="shared" si="0"/>
        <v>50000000000</v>
      </c>
      <c r="G41" s="52">
        <v>50000000000</v>
      </c>
    </row>
    <row r="42" spans="1:7">
      <c r="A42" s="41" t="s">
        <v>120</v>
      </c>
      <c r="B42" s="43">
        <v>30</v>
      </c>
      <c r="C42" s="45" t="s">
        <v>273</v>
      </c>
      <c r="D42" s="48">
        <v>50000000000</v>
      </c>
      <c r="E42" s="43">
        <v>30</v>
      </c>
      <c r="F42" s="48">
        <f t="shared" si="0"/>
        <v>50000000000</v>
      </c>
      <c r="G42" s="52">
        <v>50000000000</v>
      </c>
    </row>
    <row r="43" spans="1:7">
      <c r="A43" s="41" t="s">
        <v>121</v>
      </c>
      <c r="B43" s="43">
        <v>31</v>
      </c>
      <c r="C43" s="45" t="s">
        <v>273</v>
      </c>
      <c r="D43" s="48">
        <v>50000000000</v>
      </c>
      <c r="E43" s="43">
        <v>31</v>
      </c>
      <c r="F43" s="48">
        <f t="shared" si="0"/>
        <v>50000000000</v>
      </c>
      <c r="G43" s="52">
        <v>50000000000</v>
      </c>
    </row>
    <row r="44" spans="1:7">
      <c r="A44" s="41" t="s">
        <v>122</v>
      </c>
      <c r="B44" s="43">
        <v>31</v>
      </c>
      <c r="C44" s="45" t="s">
        <v>273</v>
      </c>
      <c r="D44" s="48">
        <v>50000000000</v>
      </c>
      <c r="E44" s="43">
        <v>31</v>
      </c>
      <c r="F44" s="48">
        <f t="shared" si="0"/>
        <v>50000000000</v>
      </c>
      <c r="G44" s="52">
        <v>50000000000</v>
      </c>
    </row>
    <row r="45" spans="1:7">
      <c r="A45" s="41" t="s">
        <v>123</v>
      </c>
      <c r="B45" s="43">
        <v>30</v>
      </c>
      <c r="C45" s="45" t="s">
        <v>273</v>
      </c>
      <c r="D45" s="48">
        <v>50000000000</v>
      </c>
      <c r="E45" s="43">
        <v>30</v>
      </c>
      <c r="F45" s="48">
        <f t="shared" si="0"/>
        <v>50000000000</v>
      </c>
      <c r="G45" s="52">
        <v>50000000000</v>
      </c>
    </row>
    <row r="46" spans="1:7">
      <c r="A46" s="41" t="s">
        <v>124</v>
      </c>
      <c r="B46" s="43">
        <v>31</v>
      </c>
      <c r="C46" s="45" t="s">
        <v>273</v>
      </c>
      <c r="D46" s="48">
        <v>50000000000</v>
      </c>
      <c r="E46" s="43">
        <v>31</v>
      </c>
      <c r="F46" s="48">
        <f t="shared" si="0"/>
        <v>50000000000</v>
      </c>
      <c r="G46" s="52">
        <v>50000000000</v>
      </c>
    </row>
    <row r="47" spans="1:7">
      <c r="A47" s="41" t="s">
        <v>125</v>
      </c>
      <c r="B47" s="43">
        <v>30</v>
      </c>
      <c r="C47" s="45" t="s">
        <v>273</v>
      </c>
      <c r="D47" s="48">
        <v>50000000000</v>
      </c>
      <c r="E47" s="43">
        <v>30</v>
      </c>
      <c r="F47" s="48">
        <f t="shared" si="0"/>
        <v>50000000000</v>
      </c>
      <c r="G47" s="52">
        <v>50000000000</v>
      </c>
    </row>
    <row r="48" spans="1:7">
      <c r="A48" s="41" t="s">
        <v>126</v>
      </c>
      <c r="B48" s="43">
        <v>31</v>
      </c>
      <c r="C48" s="45" t="s">
        <v>273</v>
      </c>
      <c r="D48" s="48">
        <v>50000000000</v>
      </c>
      <c r="E48" s="43">
        <v>31</v>
      </c>
      <c r="F48" s="48">
        <f t="shared" si="0"/>
        <v>50000000000</v>
      </c>
      <c r="G48" s="52">
        <v>50000000000</v>
      </c>
    </row>
    <row r="49" spans="1:7">
      <c r="A49" s="41" t="s">
        <v>115</v>
      </c>
      <c r="B49" s="43">
        <v>31</v>
      </c>
      <c r="C49" s="45" t="s">
        <v>277</v>
      </c>
      <c r="D49" s="48">
        <v>75000000</v>
      </c>
      <c r="E49" s="43">
        <v>31</v>
      </c>
      <c r="F49" s="48">
        <f t="shared" si="0"/>
        <v>75000000</v>
      </c>
      <c r="G49" s="52">
        <v>42756750000</v>
      </c>
    </row>
    <row r="50" spans="1:7">
      <c r="A50" s="41" t="s">
        <v>116</v>
      </c>
      <c r="B50" s="43">
        <v>29</v>
      </c>
      <c r="C50" s="45" t="s">
        <v>277</v>
      </c>
      <c r="D50" s="48">
        <v>75000000</v>
      </c>
      <c r="E50" s="43">
        <v>29</v>
      </c>
      <c r="F50" s="48">
        <f t="shared" si="0"/>
        <v>75000000</v>
      </c>
      <c r="G50" s="52">
        <v>42756750000</v>
      </c>
    </row>
    <row r="51" spans="1:7">
      <c r="A51" s="41" t="s">
        <v>117</v>
      </c>
      <c r="B51" s="43">
        <v>31</v>
      </c>
      <c r="C51" s="45" t="s">
        <v>277</v>
      </c>
      <c r="D51" s="48">
        <v>75000000</v>
      </c>
      <c r="E51" s="43">
        <v>31</v>
      </c>
      <c r="F51" s="48">
        <f t="shared" si="0"/>
        <v>75000000</v>
      </c>
      <c r="G51" s="52">
        <v>42756750000</v>
      </c>
    </row>
    <row r="52" spans="1:7">
      <c r="A52" s="41" t="s">
        <v>118</v>
      </c>
      <c r="B52" s="43">
        <v>30</v>
      </c>
      <c r="C52" s="45" t="s">
        <v>277</v>
      </c>
      <c r="D52" s="48">
        <v>75000000</v>
      </c>
      <c r="E52" s="43">
        <v>30</v>
      </c>
      <c r="F52" s="48">
        <f t="shared" si="0"/>
        <v>75000000</v>
      </c>
      <c r="G52" s="52">
        <v>42756750000</v>
      </c>
    </row>
    <row r="53" spans="1:7">
      <c r="A53" s="41" t="s">
        <v>119</v>
      </c>
      <c r="B53" s="43">
        <v>31</v>
      </c>
      <c r="C53" s="45" t="s">
        <v>277</v>
      </c>
      <c r="D53" s="48">
        <v>75000000</v>
      </c>
      <c r="E53" s="43">
        <v>31</v>
      </c>
      <c r="F53" s="48">
        <f t="shared" si="0"/>
        <v>75000000</v>
      </c>
      <c r="G53" s="52">
        <v>42756750000</v>
      </c>
    </row>
    <row r="54" spans="1:7">
      <c r="A54" s="41" t="s">
        <v>120</v>
      </c>
      <c r="B54" s="43">
        <v>30</v>
      </c>
      <c r="C54" s="45" t="s">
        <v>277</v>
      </c>
      <c r="D54" s="48">
        <v>75000000</v>
      </c>
      <c r="E54" s="43">
        <v>30</v>
      </c>
      <c r="F54" s="48">
        <f t="shared" si="0"/>
        <v>75000000</v>
      </c>
      <c r="G54" s="52">
        <v>42756750000</v>
      </c>
    </row>
    <row r="55" spans="1:7">
      <c r="A55" s="41" t="s">
        <v>121</v>
      </c>
      <c r="B55" s="43">
        <v>31</v>
      </c>
      <c r="C55" s="45" t="s">
        <v>277</v>
      </c>
      <c r="D55" s="48">
        <v>75000000</v>
      </c>
      <c r="E55" s="43">
        <v>31</v>
      </c>
      <c r="F55" s="48">
        <f t="shared" si="0"/>
        <v>75000000</v>
      </c>
      <c r="G55" s="52">
        <v>42756750000</v>
      </c>
    </row>
    <row r="56" spans="1:7">
      <c r="A56" s="41" t="s">
        <v>122</v>
      </c>
      <c r="B56" s="43">
        <v>31</v>
      </c>
      <c r="C56" s="45" t="s">
        <v>277</v>
      </c>
      <c r="D56" s="48">
        <v>75000000</v>
      </c>
      <c r="E56" s="43">
        <v>31</v>
      </c>
      <c r="F56" s="48">
        <f t="shared" si="0"/>
        <v>75000000</v>
      </c>
      <c r="G56" s="52">
        <v>42756750000</v>
      </c>
    </row>
    <row r="57" spans="1:7">
      <c r="A57" s="41" t="s">
        <v>123</v>
      </c>
      <c r="B57" s="43">
        <v>30</v>
      </c>
      <c r="C57" s="45" t="s">
        <v>277</v>
      </c>
      <c r="D57" s="48">
        <v>75000000</v>
      </c>
      <c r="E57" s="43">
        <v>30</v>
      </c>
      <c r="F57" s="48">
        <f t="shared" ref="F57:F88" si="1">(D57 / B57) * E57</f>
        <v>75000000</v>
      </c>
      <c r="G57" s="52">
        <v>42756750000</v>
      </c>
    </row>
    <row r="58" spans="1:7">
      <c r="A58" s="41" t="s">
        <v>124</v>
      </c>
      <c r="B58" s="43">
        <v>31</v>
      </c>
      <c r="C58" s="45" t="s">
        <v>277</v>
      </c>
      <c r="D58" s="48">
        <v>75000000</v>
      </c>
      <c r="E58" s="43">
        <v>31</v>
      </c>
      <c r="F58" s="48">
        <f t="shared" si="1"/>
        <v>75000000</v>
      </c>
      <c r="G58" s="52">
        <v>42756750000</v>
      </c>
    </row>
    <row r="59" spans="1:7">
      <c r="A59" s="41" t="s">
        <v>125</v>
      </c>
      <c r="B59" s="43">
        <v>30</v>
      </c>
      <c r="C59" s="45" t="s">
        <v>277</v>
      </c>
      <c r="D59" s="48">
        <v>75000000</v>
      </c>
      <c r="E59" s="43">
        <v>30</v>
      </c>
      <c r="F59" s="48">
        <f t="shared" si="1"/>
        <v>75000000</v>
      </c>
      <c r="G59" s="52">
        <v>42756750000</v>
      </c>
    </row>
    <row r="60" spans="1:7">
      <c r="A60" s="41" t="s">
        <v>126</v>
      </c>
      <c r="B60" s="43">
        <v>31</v>
      </c>
      <c r="C60" s="45" t="s">
        <v>277</v>
      </c>
      <c r="D60" s="48">
        <v>75000000</v>
      </c>
      <c r="E60" s="43">
        <v>31</v>
      </c>
      <c r="F60" s="48">
        <f t="shared" si="1"/>
        <v>75000000</v>
      </c>
      <c r="G60" s="52">
        <v>42756750000</v>
      </c>
    </row>
    <row r="61" spans="1:7">
      <c r="A61" s="41" t="s">
        <v>115</v>
      </c>
      <c r="B61" s="43">
        <v>31</v>
      </c>
      <c r="C61" s="45" t="s">
        <v>281</v>
      </c>
      <c r="D61" s="48">
        <v>75000000</v>
      </c>
      <c r="E61" s="43">
        <v>31</v>
      </c>
      <c r="F61" s="48">
        <f t="shared" si="1"/>
        <v>75000000</v>
      </c>
      <c r="G61" s="52">
        <v>42756750000</v>
      </c>
    </row>
    <row r="62" spans="1:7">
      <c r="A62" s="41" t="s">
        <v>116</v>
      </c>
      <c r="B62" s="43">
        <v>29</v>
      </c>
      <c r="C62" s="45" t="s">
        <v>281</v>
      </c>
      <c r="D62" s="48">
        <v>75000000</v>
      </c>
      <c r="E62" s="43">
        <v>29</v>
      </c>
      <c r="F62" s="48">
        <f t="shared" si="1"/>
        <v>75000000</v>
      </c>
      <c r="G62" s="52">
        <v>42756750000</v>
      </c>
    </row>
    <row r="63" spans="1:7">
      <c r="A63" s="41" t="s">
        <v>117</v>
      </c>
      <c r="B63" s="43">
        <v>31</v>
      </c>
      <c r="C63" s="45" t="s">
        <v>281</v>
      </c>
      <c r="D63" s="48">
        <v>75000000</v>
      </c>
      <c r="E63" s="43">
        <v>31</v>
      </c>
      <c r="F63" s="48">
        <f t="shared" si="1"/>
        <v>75000000</v>
      </c>
      <c r="G63" s="52">
        <v>42756750000</v>
      </c>
    </row>
    <row r="64" spans="1:7">
      <c r="A64" s="41" t="s">
        <v>118</v>
      </c>
      <c r="B64" s="43">
        <v>30</v>
      </c>
      <c r="C64" s="45" t="s">
        <v>281</v>
      </c>
      <c r="D64" s="48">
        <v>75000000</v>
      </c>
      <c r="E64" s="43">
        <v>30</v>
      </c>
      <c r="F64" s="48">
        <f t="shared" si="1"/>
        <v>75000000</v>
      </c>
      <c r="G64" s="52">
        <v>42756750000</v>
      </c>
    </row>
    <row r="65" spans="1:7">
      <c r="A65" s="41" t="s">
        <v>119</v>
      </c>
      <c r="B65" s="43">
        <v>31</v>
      </c>
      <c r="C65" s="45" t="s">
        <v>281</v>
      </c>
      <c r="D65" s="48">
        <v>75000000</v>
      </c>
      <c r="E65" s="43">
        <v>31</v>
      </c>
      <c r="F65" s="48">
        <f t="shared" si="1"/>
        <v>75000000</v>
      </c>
      <c r="G65" s="52">
        <v>42756750000</v>
      </c>
    </row>
    <row r="66" spans="1:7">
      <c r="A66" s="41" t="s">
        <v>120</v>
      </c>
      <c r="B66" s="43">
        <v>30</v>
      </c>
      <c r="C66" s="45" t="s">
        <v>281</v>
      </c>
      <c r="D66" s="48">
        <v>75000000</v>
      </c>
      <c r="E66" s="43">
        <v>30</v>
      </c>
      <c r="F66" s="48">
        <f t="shared" si="1"/>
        <v>75000000</v>
      </c>
      <c r="G66" s="52">
        <v>42756750000</v>
      </c>
    </row>
    <row r="67" spans="1:7">
      <c r="A67" s="41" t="s">
        <v>121</v>
      </c>
      <c r="B67" s="43">
        <v>31</v>
      </c>
      <c r="C67" s="45" t="s">
        <v>281</v>
      </c>
      <c r="D67" s="48">
        <v>75000000</v>
      </c>
      <c r="E67" s="43">
        <v>31</v>
      </c>
      <c r="F67" s="48">
        <f t="shared" si="1"/>
        <v>75000000</v>
      </c>
      <c r="G67" s="52">
        <v>42756750000</v>
      </c>
    </row>
    <row r="68" spans="1:7">
      <c r="A68" s="41" t="s">
        <v>122</v>
      </c>
      <c r="B68" s="43">
        <v>31</v>
      </c>
      <c r="C68" s="45" t="s">
        <v>281</v>
      </c>
      <c r="D68" s="48">
        <v>75000000</v>
      </c>
      <c r="E68" s="43">
        <v>31</v>
      </c>
      <c r="F68" s="48">
        <f t="shared" si="1"/>
        <v>75000000</v>
      </c>
      <c r="G68" s="52">
        <v>42756750000</v>
      </c>
    </row>
    <row r="69" spans="1:7">
      <c r="A69" s="41" t="s">
        <v>123</v>
      </c>
      <c r="B69" s="43">
        <v>30</v>
      </c>
      <c r="C69" s="45" t="s">
        <v>281</v>
      </c>
      <c r="D69" s="48">
        <v>75000000</v>
      </c>
      <c r="E69" s="43">
        <v>30</v>
      </c>
      <c r="F69" s="48">
        <f t="shared" si="1"/>
        <v>75000000</v>
      </c>
      <c r="G69" s="52">
        <v>42756750000</v>
      </c>
    </row>
    <row r="70" spans="1:7">
      <c r="A70" s="41" t="s">
        <v>124</v>
      </c>
      <c r="B70" s="43">
        <v>31</v>
      </c>
      <c r="C70" s="45" t="s">
        <v>281</v>
      </c>
      <c r="D70" s="48">
        <v>75000000</v>
      </c>
      <c r="E70" s="43">
        <v>31</v>
      </c>
      <c r="F70" s="48">
        <f t="shared" si="1"/>
        <v>75000000</v>
      </c>
      <c r="G70" s="52">
        <v>42756750000</v>
      </c>
    </row>
    <row r="71" spans="1:7">
      <c r="A71" s="41" t="s">
        <v>125</v>
      </c>
      <c r="B71" s="43">
        <v>30</v>
      </c>
      <c r="C71" s="45" t="s">
        <v>281</v>
      </c>
      <c r="D71" s="48">
        <v>75000000</v>
      </c>
      <c r="E71" s="43">
        <v>30</v>
      </c>
      <c r="F71" s="48">
        <f t="shared" si="1"/>
        <v>75000000</v>
      </c>
      <c r="G71" s="52">
        <v>42756750000</v>
      </c>
    </row>
    <row r="72" spans="1:7">
      <c r="A72" s="41" t="s">
        <v>126</v>
      </c>
      <c r="B72" s="43">
        <v>31</v>
      </c>
      <c r="C72" s="45" t="s">
        <v>281</v>
      </c>
      <c r="D72" s="48">
        <v>75000000</v>
      </c>
      <c r="E72" s="43">
        <v>31</v>
      </c>
      <c r="F72" s="48">
        <f t="shared" si="1"/>
        <v>75000000</v>
      </c>
      <c r="G72" s="52">
        <v>42756750000</v>
      </c>
    </row>
    <row r="73" spans="1:7">
      <c r="A73" s="41" t="s">
        <v>115</v>
      </c>
      <c r="B73" s="43">
        <v>31</v>
      </c>
      <c r="C73" s="45" t="s">
        <v>285</v>
      </c>
      <c r="D73" s="48">
        <v>20000000000</v>
      </c>
      <c r="E73" s="43">
        <v>31</v>
      </c>
      <c r="F73" s="48">
        <f t="shared" si="1"/>
        <v>20000000000</v>
      </c>
      <c r="G73" s="52">
        <v>20000000000</v>
      </c>
    </row>
    <row r="74" spans="1:7">
      <c r="A74" s="41" t="s">
        <v>116</v>
      </c>
      <c r="B74" s="43">
        <v>29</v>
      </c>
      <c r="C74" s="45" t="s">
        <v>285</v>
      </c>
      <c r="D74" s="48">
        <v>20000000000</v>
      </c>
      <c r="E74" s="43">
        <v>29</v>
      </c>
      <c r="F74" s="48">
        <f t="shared" si="1"/>
        <v>20000000000</v>
      </c>
      <c r="G74" s="52">
        <v>20000000000</v>
      </c>
    </row>
    <row r="75" spans="1:7">
      <c r="A75" s="41" t="s">
        <v>117</v>
      </c>
      <c r="B75" s="43">
        <v>31</v>
      </c>
      <c r="C75" s="45" t="s">
        <v>285</v>
      </c>
      <c r="D75" s="48">
        <v>20000000000</v>
      </c>
      <c r="E75" s="43">
        <v>31</v>
      </c>
      <c r="F75" s="48">
        <f t="shared" si="1"/>
        <v>20000000000</v>
      </c>
      <c r="G75" s="52">
        <v>20000000000</v>
      </c>
    </row>
    <row r="76" spans="1:7">
      <c r="A76" s="41" t="s">
        <v>118</v>
      </c>
      <c r="B76" s="43">
        <v>30</v>
      </c>
      <c r="C76" s="45" t="s">
        <v>285</v>
      </c>
      <c r="D76" s="48">
        <v>20000000000</v>
      </c>
      <c r="E76" s="43">
        <v>30</v>
      </c>
      <c r="F76" s="48">
        <f t="shared" si="1"/>
        <v>20000000000</v>
      </c>
      <c r="G76" s="52">
        <v>20000000000</v>
      </c>
    </row>
    <row r="77" spans="1:7">
      <c r="A77" s="41" t="s">
        <v>119</v>
      </c>
      <c r="B77" s="43">
        <v>31</v>
      </c>
      <c r="C77" s="45" t="s">
        <v>285</v>
      </c>
      <c r="D77" s="48">
        <v>20000000000</v>
      </c>
      <c r="E77" s="43">
        <v>31</v>
      </c>
      <c r="F77" s="48">
        <f t="shared" si="1"/>
        <v>20000000000</v>
      </c>
      <c r="G77" s="52">
        <v>20000000000</v>
      </c>
    </row>
    <row r="78" spans="1:7">
      <c r="A78" s="41" t="s">
        <v>120</v>
      </c>
      <c r="B78" s="43">
        <v>30</v>
      </c>
      <c r="C78" s="45" t="s">
        <v>285</v>
      </c>
      <c r="D78" s="48">
        <v>20000000000</v>
      </c>
      <c r="E78" s="43">
        <v>30</v>
      </c>
      <c r="F78" s="48">
        <f t="shared" si="1"/>
        <v>20000000000</v>
      </c>
      <c r="G78" s="52">
        <v>20000000000</v>
      </c>
    </row>
    <row r="79" spans="1:7">
      <c r="A79" s="41" t="s">
        <v>121</v>
      </c>
      <c r="B79" s="43">
        <v>31</v>
      </c>
      <c r="C79" s="45" t="s">
        <v>285</v>
      </c>
      <c r="D79" s="48">
        <v>20000000000</v>
      </c>
      <c r="E79" s="43">
        <v>31</v>
      </c>
      <c r="F79" s="48">
        <f t="shared" si="1"/>
        <v>20000000000</v>
      </c>
      <c r="G79" s="52">
        <v>20000000000</v>
      </c>
    </row>
    <row r="80" spans="1:7">
      <c r="A80" s="41" t="s">
        <v>122</v>
      </c>
      <c r="B80" s="43">
        <v>31</v>
      </c>
      <c r="C80" s="45" t="s">
        <v>285</v>
      </c>
      <c r="D80" s="48">
        <v>20000000000</v>
      </c>
      <c r="E80" s="43">
        <v>31</v>
      </c>
      <c r="F80" s="48">
        <f t="shared" si="1"/>
        <v>20000000000</v>
      </c>
      <c r="G80" s="52">
        <v>20000000000</v>
      </c>
    </row>
    <row r="81" spans="1:7">
      <c r="A81" s="41" t="s">
        <v>123</v>
      </c>
      <c r="B81" s="43">
        <v>30</v>
      </c>
      <c r="C81" s="45" t="s">
        <v>285</v>
      </c>
      <c r="D81" s="48">
        <v>20000000000</v>
      </c>
      <c r="E81" s="43">
        <v>30</v>
      </c>
      <c r="F81" s="48">
        <f t="shared" si="1"/>
        <v>20000000000</v>
      </c>
      <c r="G81" s="52">
        <v>20000000000</v>
      </c>
    </row>
    <row r="82" spans="1:7">
      <c r="A82" s="41" t="s">
        <v>124</v>
      </c>
      <c r="B82" s="43">
        <v>31</v>
      </c>
      <c r="C82" s="45" t="s">
        <v>285</v>
      </c>
      <c r="D82" s="48">
        <v>20000000000</v>
      </c>
      <c r="E82" s="43">
        <v>31</v>
      </c>
      <c r="F82" s="48">
        <f t="shared" si="1"/>
        <v>20000000000</v>
      </c>
      <c r="G82" s="52">
        <v>20000000000</v>
      </c>
    </row>
    <row r="83" spans="1:7">
      <c r="A83" s="41" t="s">
        <v>125</v>
      </c>
      <c r="B83" s="43">
        <v>30</v>
      </c>
      <c r="C83" s="45" t="s">
        <v>285</v>
      </c>
      <c r="D83" s="48">
        <v>20000000000</v>
      </c>
      <c r="E83" s="43">
        <v>3</v>
      </c>
      <c r="F83" s="48">
        <f t="shared" si="1"/>
        <v>2000000000</v>
      </c>
      <c r="G83" s="52">
        <v>2000000000</v>
      </c>
    </row>
    <row r="84" spans="1:7">
      <c r="A84" s="41" t="s">
        <v>115</v>
      </c>
      <c r="B84" s="43">
        <v>31</v>
      </c>
      <c r="C84" s="45" t="s">
        <v>289</v>
      </c>
      <c r="D84" s="48">
        <v>75000000</v>
      </c>
      <c r="E84" s="43">
        <v>31</v>
      </c>
      <c r="F84" s="48">
        <f t="shared" si="1"/>
        <v>75000000</v>
      </c>
      <c r="G84" s="52">
        <v>42756750000</v>
      </c>
    </row>
    <row r="85" spans="1:7">
      <c r="A85" s="41" t="s">
        <v>116</v>
      </c>
      <c r="B85" s="43">
        <v>29</v>
      </c>
      <c r="C85" s="45" t="s">
        <v>289</v>
      </c>
      <c r="D85" s="48">
        <v>75000000</v>
      </c>
      <c r="E85" s="43">
        <v>29</v>
      </c>
      <c r="F85" s="48">
        <f t="shared" si="1"/>
        <v>75000000</v>
      </c>
      <c r="G85" s="52">
        <v>42756750000</v>
      </c>
    </row>
    <row r="86" spans="1:7">
      <c r="A86" s="41" t="s">
        <v>117</v>
      </c>
      <c r="B86" s="43">
        <v>31</v>
      </c>
      <c r="C86" s="45" t="s">
        <v>289</v>
      </c>
      <c r="D86" s="48">
        <v>75000000</v>
      </c>
      <c r="E86" s="43">
        <v>31</v>
      </c>
      <c r="F86" s="48">
        <f t="shared" si="1"/>
        <v>75000000</v>
      </c>
      <c r="G86" s="52">
        <v>42756750000</v>
      </c>
    </row>
    <row r="87" spans="1:7">
      <c r="A87" s="41" t="s">
        <v>118</v>
      </c>
      <c r="B87" s="43">
        <v>30</v>
      </c>
      <c r="C87" s="45" t="s">
        <v>289</v>
      </c>
      <c r="D87" s="48">
        <v>75000000</v>
      </c>
      <c r="E87" s="43">
        <v>30</v>
      </c>
      <c r="F87" s="48">
        <f t="shared" si="1"/>
        <v>75000000</v>
      </c>
      <c r="G87" s="52">
        <v>42756750000</v>
      </c>
    </row>
    <row r="88" spans="1:7">
      <c r="A88" s="41" t="s">
        <v>119</v>
      </c>
      <c r="B88" s="43">
        <v>31</v>
      </c>
      <c r="C88" s="45" t="s">
        <v>289</v>
      </c>
      <c r="D88" s="48">
        <v>75000000</v>
      </c>
      <c r="E88" s="43">
        <v>31</v>
      </c>
      <c r="F88" s="48">
        <f t="shared" si="1"/>
        <v>75000000</v>
      </c>
      <c r="G88" s="52">
        <v>42756750000</v>
      </c>
    </row>
    <row r="89" spans="1:7">
      <c r="A89" s="41" t="s">
        <v>120</v>
      </c>
      <c r="B89" s="43">
        <v>30</v>
      </c>
      <c r="C89" s="45" t="s">
        <v>289</v>
      </c>
      <c r="D89" s="48">
        <v>75000000</v>
      </c>
      <c r="E89" s="43">
        <v>30</v>
      </c>
      <c r="F89" s="48">
        <f t="shared" ref="F89:F120" si="2">(D89 / B89) * E89</f>
        <v>75000000</v>
      </c>
      <c r="G89" s="52">
        <v>42756750000</v>
      </c>
    </row>
    <row r="90" spans="1:7">
      <c r="A90" s="41" t="s">
        <v>121</v>
      </c>
      <c r="B90" s="43">
        <v>31</v>
      </c>
      <c r="C90" s="45" t="s">
        <v>289</v>
      </c>
      <c r="D90" s="48">
        <v>75000000</v>
      </c>
      <c r="E90" s="43">
        <v>31</v>
      </c>
      <c r="F90" s="48">
        <f t="shared" si="2"/>
        <v>75000000</v>
      </c>
      <c r="G90" s="52">
        <v>42756750000</v>
      </c>
    </row>
    <row r="91" spans="1:7">
      <c r="A91" s="41" t="s">
        <v>122</v>
      </c>
      <c r="B91" s="43">
        <v>31</v>
      </c>
      <c r="C91" s="45" t="s">
        <v>289</v>
      </c>
      <c r="D91" s="48">
        <v>75000000</v>
      </c>
      <c r="E91" s="43">
        <v>31</v>
      </c>
      <c r="F91" s="48">
        <f t="shared" si="2"/>
        <v>75000000</v>
      </c>
      <c r="G91" s="52">
        <v>42756750000</v>
      </c>
    </row>
    <row r="92" spans="1:7">
      <c r="A92" s="41" t="s">
        <v>123</v>
      </c>
      <c r="B92" s="43">
        <v>30</v>
      </c>
      <c r="C92" s="45" t="s">
        <v>289</v>
      </c>
      <c r="D92" s="48">
        <v>75000000</v>
      </c>
      <c r="E92" s="43">
        <v>30</v>
      </c>
      <c r="F92" s="48">
        <f t="shared" si="2"/>
        <v>75000000</v>
      </c>
      <c r="G92" s="52">
        <v>42756750000</v>
      </c>
    </row>
    <row r="93" spans="1:7">
      <c r="A93" s="41" t="s">
        <v>124</v>
      </c>
      <c r="B93" s="43">
        <v>31</v>
      </c>
      <c r="C93" s="45" t="s">
        <v>289</v>
      </c>
      <c r="D93" s="48">
        <v>75000000</v>
      </c>
      <c r="E93" s="43">
        <v>31</v>
      </c>
      <c r="F93" s="48">
        <f t="shared" si="2"/>
        <v>75000000</v>
      </c>
      <c r="G93" s="52">
        <v>42756750000</v>
      </c>
    </row>
    <row r="94" spans="1:7">
      <c r="A94" s="41" t="s">
        <v>125</v>
      </c>
      <c r="B94" s="43">
        <v>30</v>
      </c>
      <c r="C94" s="45" t="s">
        <v>289</v>
      </c>
      <c r="D94" s="48">
        <v>75000000</v>
      </c>
      <c r="E94" s="43">
        <v>12</v>
      </c>
      <c r="F94" s="48">
        <f t="shared" si="2"/>
        <v>30000000</v>
      </c>
      <c r="G94" s="52">
        <v>17102700000</v>
      </c>
    </row>
    <row r="95" spans="1:7">
      <c r="A95" s="41" t="s">
        <v>115</v>
      </c>
      <c r="B95" s="43">
        <v>31</v>
      </c>
      <c r="C95" s="45" t="s">
        <v>293</v>
      </c>
      <c r="D95" s="48">
        <v>20000000000</v>
      </c>
      <c r="E95" s="43">
        <v>31</v>
      </c>
      <c r="F95" s="48">
        <f t="shared" si="2"/>
        <v>20000000000</v>
      </c>
      <c r="G95" s="52">
        <v>20000000000</v>
      </c>
    </row>
    <row r="96" spans="1:7">
      <c r="A96" s="41" t="s">
        <v>116</v>
      </c>
      <c r="B96" s="43">
        <v>29</v>
      </c>
      <c r="C96" s="45" t="s">
        <v>293</v>
      </c>
      <c r="D96" s="48">
        <v>20000000000</v>
      </c>
      <c r="E96" s="43">
        <v>29</v>
      </c>
      <c r="F96" s="48">
        <f t="shared" si="2"/>
        <v>20000000000</v>
      </c>
      <c r="G96" s="52">
        <v>20000000000</v>
      </c>
    </row>
    <row r="97" spans="1:7">
      <c r="A97" s="41" t="s">
        <v>117</v>
      </c>
      <c r="B97" s="43">
        <v>31</v>
      </c>
      <c r="C97" s="45" t="s">
        <v>293</v>
      </c>
      <c r="D97" s="48">
        <v>20000000000</v>
      </c>
      <c r="E97" s="43">
        <v>31</v>
      </c>
      <c r="F97" s="48">
        <f t="shared" si="2"/>
        <v>20000000000</v>
      </c>
      <c r="G97" s="52">
        <v>20000000000</v>
      </c>
    </row>
    <row r="98" spans="1:7">
      <c r="A98" s="41" t="s">
        <v>118</v>
      </c>
      <c r="B98" s="43">
        <v>30</v>
      </c>
      <c r="C98" s="45" t="s">
        <v>293</v>
      </c>
      <c r="D98" s="48">
        <v>20000000000</v>
      </c>
      <c r="E98" s="43">
        <v>30</v>
      </c>
      <c r="F98" s="48">
        <f t="shared" si="2"/>
        <v>20000000000</v>
      </c>
      <c r="G98" s="52">
        <v>20000000000</v>
      </c>
    </row>
    <row r="99" spans="1:7">
      <c r="A99" s="41" t="s">
        <v>119</v>
      </c>
      <c r="B99" s="43">
        <v>31</v>
      </c>
      <c r="C99" s="45" t="s">
        <v>293</v>
      </c>
      <c r="D99" s="48">
        <v>20000000000</v>
      </c>
      <c r="E99" s="43">
        <v>31</v>
      </c>
      <c r="F99" s="48">
        <f t="shared" si="2"/>
        <v>20000000000</v>
      </c>
      <c r="G99" s="52">
        <v>20000000000</v>
      </c>
    </row>
    <row r="100" spans="1:7">
      <c r="A100" s="41" t="s">
        <v>120</v>
      </c>
      <c r="B100" s="43">
        <v>30</v>
      </c>
      <c r="C100" s="45" t="s">
        <v>293</v>
      </c>
      <c r="D100" s="48">
        <v>20000000000</v>
      </c>
      <c r="E100" s="43">
        <v>30</v>
      </c>
      <c r="F100" s="48">
        <f t="shared" si="2"/>
        <v>20000000000</v>
      </c>
      <c r="G100" s="52">
        <v>20000000000</v>
      </c>
    </row>
    <row r="101" spans="1:7">
      <c r="A101" s="41" t="s">
        <v>121</v>
      </c>
      <c r="B101" s="43">
        <v>31</v>
      </c>
      <c r="C101" s="45" t="s">
        <v>293</v>
      </c>
      <c r="D101" s="48">
        <v>20000000000</v>
      </c>
      <c r="E101" s="43">
        <v>31</v>
      </c>
      <c r="F101" s="48">
        <f t="shared" si="2"/>
        <v>20000000000</v>
      </c>
      <c r="G101" s="52">
        <v>20000000000</v>
      </c>
    </row>
    <row r="102" spans="1:7">
      <c r="A102" s="41" t="s">
        <v>122</v>
      </c>
      <c r="B102" s="43">
        <v>31</v>
      </c>
      <c r="C102" s="45" t="s">
        <v>293</v>
      </c>
      <c r="D102" s="48">
        <v>20000000000</v>
      </c>
      <c r="E102" s="43">
        <v>31</v>
      </c>
      <c r="F102" s="48">
        <f t="shared" si="2"/>
        <v>20000000000</v>
      </c>
      <c r="G102" s="52">
        <v>20000000000</v>
      </c>
    </row>
    <row r="103" spans="1:7">
      <c r="A103" s="41" t="s">
        <v>123</v>
      </c>
      <c r="B103" s="43">
        <v>30</v>
      </c>
      <c r="C103" s="45" t="s">
        <v>293</v>
      </c>
      <c r="D103" s="48">
        <v>20000000000</v>
      </c>
      <c r="E103" s="43">
        <v>30</v>
      </c>
      <c r="F103" s="48">
        <f t="shared" si="2"/>
        <v>20000000000</v>
      </c>
      <c r="G103" s="52">
        <v>20000000000</v>
      </c>
    </row>
    <row r="104" spans="1:7">
      <c r="A104" s="41" t="s">
        <v>124</v>
      </c>
      <c r="B104" s="43">
        <v>31</v>
      </c>
      <c r="C104" s="45" t="s">
        <v>293</v>
      </c>
      <c r="D104" s="48">
        <v>20000000000</v>
      </c>
      <c r="E104" s="43">
        <v>31</v>
      </c>
      <c r="F104" s="48">
        <f t="shared" si="2"/>
        <v>20000000000</v>
      </c>
      <c r="G104" s="52">
        <v>20000000000</v>
      </c>
    </row>
    <row r="105" spans="1:7">
      <c r="A105" s="41" t="s">
        <v>125</v>
      </c>
      <c r="B105" s="43">
        <v>30</v>
      </c>
      <c r="C105" s="45" t="s">
        <v>293</v>
      </c>
      <c r="D105" s="48">
        <v>20000000000</v>
      </c>
      <c r="E105" s="43">
        <v>30</v>
      </c>
      <c r="F105" s="48">
        <f t="shared" si="2"/>
        <v>20000000000</v>
      </c>
      <c r="G105" s="52">
        <v>20000000000</v>
      </c>
    </row>
    <row r="106" spans="1:7">
      <c r="A106" s="41" t="s">
        <v>126</v>
      </c>
      <c r="B106" s="43">
        <v>31</v>
      </c>
      <c r="C106" s="45" t="s">
        <v>293</v>
      </c>
      <c r="D106" s="48">
        <v>20000000000</v>
      </c>
      <c r="E106" s="43">
        <v>31</v>
      </c>
      <c r="F106" s="48">
        <f t="shared" si="2"/>
        <v>20000000000</v>
      </c>
      <c r="G106" s="52">
        <v>20000000000</v>
      </c>
    </row>
    <row r="107" spans="1:7">
      <c r="A107" s="41" t="s">
        <v>115</v>
      </c>
      <c r="B107" s="43">
        <v>31</v>
      </c>
      <c r="C107" s="45" t="s">
        <v>297</v>
      </c>
      <c r="D107" s="48">
        <v>25107000000</v>
      </c>
      <c r="E107" s="43">
        <v>31</v>
      </c>
      <c r="F107" s="48">
        <f t="shared" si="2"/>
        <v>25107000000</v>
      </c>
      <c r="G107" s="52">
        <v>25107000000</v>
      </c>
    </row>
    <row r="108" spans="1:7">
      <c r="A108" s="41" t="s">
        <v>116</v>
      </c>
      <c r="B108" s="43">
        <v>29</v>
      </c>
      <c r="C108" s="45" t="s">
        <v>297</v>
      </c>
      <c r="D108" s="48">
        <v>25107000000</v>
      </c>
      <c r="E108" s="43">
        <v>29</v>
      </c>
      <c r="F108" s="48">
        <f t="shared" si="2"/>
        <v>25107000000</v>
      </c>
      <c r="G108" s="52">
        <v>25107000000</v>
      </c>
    </row>
    <row r="109" spans="1:7">
      <c r="A109" s="41" t="s">
        <v>117</v>
      </c>
      <c r="B109" s="43">
        <v>31</v>
      </c>
      <c r="C109" s="45" t="s">
        <v>297</v>
      </c>
      <c r="D109" s="48">
        <v>25107000000</v>
      </c>
      <c r="E109" s="43">
        <v>31</v>
      </c>
      <c r="F109" s="48">
        <f t="shared" si="2"/>
        <v>25107000000</v>
      </c>
      <c r="G109" s="52">
        <v>25107000000</v>
      </c>
    </row>
    <row r="110" spans="1:7">
      <c r="A110" s="41" t="s">
        <v>118</v>
      </c>
      <c r="B110" s="43">
        <v>30</v>
      </c>
      <c r="C110" s="45" t="s">
        <v>297</v>
      </c>
      <c r="D110" s="48">
        <v>25107000000</v>
      </c>
      <c r="E110" s="43">
        <v>30</v>
      </c>
      <c r="F110" s="48">
        <f t="shared" si="2"/>
        <v>25107000000</v>
      </c>
      <c r="G110" s="52">
        <v>25107000000</v>
      </c>
    </row>
    <row r="111" spans="1:7">
      <c r="A111" s="41" t="s">
        <v>119</v>
      </c>
      <c r="B111" s="43">
        <v>31</v>
      </c>
      <c r="C111" s="45" t="s">
        <v>297</v>
      </c>
      <c r="D111" s="48">
        <v>25107000000</v>
      </c>
      <c r="E111" s="43">
        <v>31</v>
      </c>
      <c r="F111" s="48">
        <f t="shared" si="2"/>
        <v>25107000000</v>
      </c>
      <c r="G111" s="52">
        <v>25107000000</v>
      </c>
    </row>
    <row r="112" spans="1:7">
      <c r="A112" s="41" t="s">
        <v>120</v>
      </c>
      <c r="B112" s="43">
        <v>30</v>
      </c>
      <c r="C112" s="45" t="s">
        <v>297</v>
      </c>
      <c r="D112" s="48">
        <v>25107000000</v>
      </c>
      <c r="E112" s="43">
        <v>30</v>
      </c>
      <c r="F112" s="48">
        <f t="shared" si="2"/>
        <v>25107000000</v>
      </c>
      <c r="G112" s="52">
        <v>25107000000</v>
      </c>
    </row>
    <row r="113" spans="1:7">
      <c r="A113" s="41" t="s">
        <v>121</v>
      </c>
      <c r="B113" s="43">
        <v>31</v>
      </c>
      <c r="C113" s="45" t="s">
        <v>297</v>
      </c>
      <c r="D113" s="48">
        <v>25107000000</v>
      </c>
      <c r="E113" s="43">
        <v>31</v>
      </c>
      <c r="F113" s="48">
        <f t="shared" si="2"/>
        <v>25107000000</v>
      </c>
      <c r="G113" s="52">
        <v>25107000000</v>
      </c>
    </row>
    <row r="114" spans="1:7">
      <c r="A114" s="41" t="s">
        <v>122</v>
      </c>
      <c r="B114" s="43">
        <v>31</v>
      </c>
      <c r="C114" s="45" t="s">
        <v>297</v>
      </c>
      <c r="D114" s="48">
        <v>25107000000</v>
      </c>
      <c r="E114" s="43">
        <v>31</v>
      </c>
      <c r="F114" s="48">
        <f t="shared" si="2"/>
        <v>25107000000</v>
      </c>
      <c r="G114" s="52">
        <v>25107000000</v>
      </c>
    </row>
    <row r="115" spans="1:7">
      <c r="A115" s="41" t="s">
        <v>123</v>
      </c>
      <c r="B115" s="43">
        <v>30</v>
      </c>
      <c r="C115" s="45" t="s">
        <v>297</v>
      </c>
      <c r="D115" s="48">
        <v>25107000000</v>
      </c>
      <c r="E115" s="43">
        <v>30</v>
      </c>
      <c r="F115" s="48">
        <f t="shared" si="2"/>
        <v>25107000000</v>
      </c>
      <c r="G115" s="52">
        <v>25107000000</v>
      </c>
    </row>
    <row r="116" spans="1:7">
      <c r="A116" s="41" t="s">
        <v>124</v>
      </c>
      <c r="B116" s="43">
        <v>31</v>
      </c>
      <c r="C116" s="45" t="s">
        <v>297</v>
      </c>
      <c r="D116" s="48">
        <v>25107000000</v>
      </c>
      <c r="E116" s="43">
        <v>31</v>
      </c>
      <c r="F116" s="48">
        <f t="shared" si="2"/>
        <v>25107000000</v>
      </c>
      <c r="G116" s="52">
        <v>25107000000</v>
      </c>
    </row>
    <row r="117" spans="1:7">
      <c r="A117" s="41" t="s">
        <v>125</v>
      </c>
      <c r="B117" s="43">
        <v>30</v>
      </c>
      <c r="C117" s="45" t="s">
        <v>297</v>
      </c>
      <c r="D117" s="48">
        <v>25107000000</v>
      </c>
      <c r="E117" s="43">
        <v>30</v>
      </c>
      <c r="F117" s="48">
        <f t="shared" si="2"/>
        <v>25107000000</v>
      </c>
      <c r="G117" s="52">
        <v>25107000000</v>
      </c>
    </row>
    <row r="118" spans="1:7">
      <c r="A118" s="41" t="s">
        <v>126</v>
      </c>
      <c r="B118" s="43">
        <v>31</v>
      </c>
      <c r="C118" s="45" t="s">
        <v>297</v>
      </c>
      <c r="D118" s="48">
        <v>25107000000</v>
      </c>
      <c r="E118" s="43">
        <v>31</v>
      </c>
      <c r="F118" s="48">
        <f t="shared" si="2"/>
        <v>25107000000</v>
      </c>
      <c r="G118" s="52">
        <v>25107000000</v>
      </c>
    </row>
    <row r="119" spans="1:7">
      <c r="A119" s="41" t="s">
        <v>115</v>
      </c>
      <c r="B119" s="43">
        <v>31</v>
      </c>
      <c r="C119" s="45" t="s">
        <v>301</v>
      </c>
      <c r="D119" s="48">
        <v>125000000</v>
      </c>
      <c r="E119" s="43">
        <v>31</v>
      </c>
      <c r="F119" s="48">
        <f t="shared" si="2"/>
        <v>125000000</v>
      </c>
      <c r="G119" s="52">
        <v>71261250000</v>
      </c>
    </row>
    <row r="120" spans="1:7">
      <c r="A120" s="41" t="s">
        <v>116</v>
      </c>
      <c r="B120" s="43">
        <v>29</v>
      </c>
      <c r="C120" s="45" t="s">
        <v>301</v>
      </c>
      <c r="D120" s="48">
        <v>125000000</v>
      </c>
      <c r="E120" s="43">
        <v>29</v>
      </c>
      <c r="F120" s="48">
        <f t="shared" si="2"/>
        <v>124999999.99999999</v>
      </c>
      <c r="G120" s="52">
        <v>71261250000</v>
      </c>
    </row>
    <row r="121" spans="1:7">
      <c r="A121" s="41" t="s">
        <v>117</v>
      </c>
      <c r="B121" s="43">
        <v>31</v>
      </c>
      <c r="C121" s="45" t="s">
        <v>301</v>
      </c>
      <c r="D121" s="48">
        <v>125000000</v>
      </c>
      <c r="E121" s="43">
        <v>31</v>
      </c>
      <c r="F121" s="48">
        <f t="shared" ref="F121:F152" si="3">(D121 / B121) * E121</f>
        <v>125000000</v>
      </c>
      <c r="G121" s="52">
        <v>71261250000</v>
      </c>
    </row>
    <row r="122" spans="1:7">
      <c r="A122" s="41" t="s">
        <v>118</v>
      </c>
      <c r="B122" s="43">
        <v>30</v>
      </c>
      <c r="C122" s="45" t="s">
        <v>301</v>
      </c>
      <c r="D122" s="48">
        <v>125000000</v>
      </c>
      <c r="E122" s="43">
        <v>30</v>
      </c>
      <c r="F122" s="48">
        <f t="shared" si="3"/>
        <v>125000000</v>
      </c>
      <c r="G122" s="52">
        <v>71261250000</v>
      </c>
    </row>
    <row r="123" spans="1:7">
      <c r="A123" s="41" t="s">
        <v>119</v>
      </c>
      <c r="B123" s="43">
        <v>31</v>
      </c>
      <c r="C123" s="45" t="s">
        <v>301</v>
      </c>
      <c r="D123" s="48">
        <v>125000000</v>
      </c>
      <c r="E123" s="43">
        <v>31</v>
      </c>
      <c r="F123" s="48">
        <f t="shared" si="3"/>
        <v>125000000</v>
      </c>
      <c r="G123" s="52">
        <v>71261250000</v>
      </c>
    </row>
    <row r="124" spans="1:7">
      <c r="A124" s="41" t="s">
        <v>120</v>
      </c>
      <c r="B124" s="43">
        <v>30</v>
      </c>
      <c r="C124" s="45" t="s">
        <v>301</v>
      </c>
      <c r="D124" s="48">
        <v>125000000</v>
      </c>
      <c r="E124" s="43">
        <v>30</v>
      </c>
      <c r="F124" s="48">
        <f t="shared" si="3"/>
        <v>125000000</v>
      </c>
      <c r="G124" s="52">
        <v>71261250000</v>
      </c>
    </row>
    <row r="125" spans="1:7">
      <c r="A125" s="41" t="s">
        <v>121</v>
      </c>
      <c r="B125" s="43">
        <v>31</v>
      </c>
      <c r="C125" s="45" t="s">
        <v>301</v>
      </c>
      <c r="D125" s="48">
        <v>125000000</v>
      </c>
      <c r="E125" s="43">
        <v>31</v>
      </c>
      <c r="F125" s="48">
        <f t="shared" si="3"/>
        <v>125000000</v>
      </c>
      <c r="G125" s="52">
        <v>71261250000</v>
      </c>
    </row>
    <row r="126" spans="1:7">
      <c r="A126" s="41" t="s">
        <v>122</v>
      </c>
      <c r="B126" s="43">
        <v>31</v>
      </c>
      <c r="C126" s="45" t="s">
        <v>301</v>
      </c>
      <c r="D126" s="48">
        <v>125000000</v>
      </c>
      <c r="E126" s="43">
        <v>31</v>
      </c>
      <c r="F126" s="48">
        <f t="shared" si="3"/>
        <v>125000000</v>
      </c>
      <c r="G126" s="52">
        <v>71261250000</v>
      </c>
    </row>
    <row r="127" spans="1:7">
      <c r="A127" s="41" t="s">
        <v>123</v>
      </c>
      <c r="B127" s="43">
        <v>30</v>
      </c>
      <c r="C127" s="45" t="s">
        <v>301</v>
      </c>
      <c r="D127" s="48">
        <v>125000000</v>
      </c>
      <c r="E127" s="43">
        <v>30</v>
      </c>
      <c r="F127" s="48">
        <f t="shared" si="3"/>
        <v>125000000</v>
      </c>
      <c r="G127" s="52">
        <v>71261250000</v>
      </c>
    </row>
    <row r="128" spans="1:7">
      <c r="A128" s="41" t="s">
        <v>124</v>
      </c>
      <c r="B128" s="43">
        <v>31</v>
      </c>
      <c r="C128" s="45" t="s">
        <v>301</v>
      </c>
      <c r="D128" s="48">
        <v>125000000</v>
      </c>
      <c r="E128" s="43">
        <v>31</v>
      </c>
      <c r="F128" s="48">
        <f t="shared" si="3"/>
        <v>125000000</v>
      </c>
      <c r="G128" s="52">
        <v>71261250000</v>
      </c>
    </row>
    <row r="129" spans="1:7">
      <c r="A129" s="41" t="s">
        <v>125</v>
      </c>
      <c r="B129" s="43">
        <v>30</v>
      </c>
      <c r="C129" s="45" t="s">
        <v>301</v>
      </c>
      <c r="D129" s="48">
        <v>125000000</v>
      </c>
      <c r="E129" s="43">
        <v>30</v>
      </c>
      <c r="F129" s="48">
        <f t="shared" si="3"/>
        <v>125000000</v>
      </c>
      <c r="G129" s="52">
        <v>71261250000</v>
      </c>
    </row>
    <row r="130" spans="1:7">
      <c r="A130" s="41" t="s">
        <v>126</v>
      </c>
      <c r="B130" s="43">
        <v>31</v>
      </c>
      <c r="C130" s="45" t="s">
        <v>301</v>
      </c>
      <c r="D130" s="48">
        <v>125000000</v>
      </c>
      <c r="E130" s="43">
        <v>31</v>
      </c>
      <c r="F130" s="48">
        <f t="shared" si="3"/>
        <v>125000000</v>
      </c>
      <c r="G130" s="52">
        <v>71261250000</v>
      </c>
    </row>
    <row r="131" spans="1:7">
      <c r="A131" s="41" t="s">
        <v>115</v>
      </c>
      <c r="B131" s="43">
        <v>31</v>
      </c>
      <c r="C131" s="45" t="s">
        <v>305</v>
      </c>
      <c r="D131" s="48">
        <v>27407000000</v>
      </c>
      <c r="E131" s="43">
        <v>31</v>
      </c>
      <c r="F131" s="48">
        <f t="shared" si="3"/>
        <v>27407000000</v>
      </c>
      <c r="G131" s="52">
        <v>27407000000</v>
      </c>
    </row>
    <row r="132" spans="1:7">
      <c r="A132" s="41" t="s">
        <v>116</v>
      </c>
      <c r="B132" s="43">
        <v>29</v>
      </c>
      <c r="C132" s="45" t="s">
        <v>305</v>
      </c>
      <c r="D132" s="48">
        <v>27407000000</v>
      </c>
      <c r="E132" s="43">
        <v>29</v>
      </c>
      <c r="F132" s="48">
        <f t="shared" si="3"/>
        <v>27407000000</v>
      </c>
      <c r="G132" s="52">
        <v>27407000000</v>
      </c>
    </row>
    <row r="133" spans="1:7">
      <c r="A133" s="41" t="s">
        <v>117</v>
      </c>
      <c r="B133" s="43">
        <v>31</v>
      </c>
      <c r="C133" s="45" t="s">
        <v>305</v>
      </c>
      <c r="D133" s="48">
        <v>27407000000</v>
      </c>
      <c r="E133" s="43">
        <v>31</v>
      </c>
      <c r="F133" s="48">
        <f t="shared" si="3"/>
        <v>27407000000</v>
      </c>
      <c r="G133" s="52">
        <v>27407000000</v>
      </c>
    </row>
    <row r="134" spans="1:7">
      <c r="A134" s="41" t="s">
        <v>118</v>
      </c>
      <c r="B134" s="43">
        <v>30</v>
      </c>
      <c r="C134" s="45" t="s">
        <v>305</v>
      </c>
      <c r="D134" s="48">
        <v>27407000000</v>
      </c>
      <c r="E134" s="43">
        <v>30</v>
      </c>
      <c r="F134" s="48">
        <f t="shared" si="3"/>
        <v>27407000000</v>
      </c>
      <c r="G134" s="52">
        <v>27407000000</v>
      </c>
    </row>
    <row r="135" spans="1:7">
      <c r="A135" s="41" t="s">
        <v>119</v>
      </c>
      <c r="B135" s="43">
        <v>31</v>
      </c>
      <c r="C135" s="45" t="s">
        <v>305</v>
      </c>
      <c r="D135" s="48">
        <v>27407000000</v>
      </c>
      <c r="E135" s="43">
        <v>31</v>
      </c>
      <c r="F135" s="48">
        <f t="shared" si="3"/>
        <v>27407000000</v>
      </c>
      <c r="G135" s="52">
        <v>27407000000</v>
      </c>
    </row>
    <row r="136" spans="1:7">
      <c r="A136" s="41" t="s">
        <v>120</v>
      </c>
      <c r="B136" s="43">
        <v>30</v>
      </c>
      <c r="C136" s="45" t="s">
        <v>305</v>
      </c>
      <c r="D136" s="48">
        <v>27407000000</v>
      </c>
      <c r="E136" s="43">
        <v>30</v>
      </c>
      <c r="F136" s="48">
        <f t="shared" si="3"/>
        <v>27407000000</v>
      </c>
      <c r="G136" s="52">
        <v>27407000000</v>
      </c>
    </row>
    <row r="137" spans="1:7">
      <c r="A137" s="41" t="s">
        <v>121</v>
      </c>
      <c r="B137" s="43">
        <v>31</v>
      </c>
      <c r="C137" s="45" t="s">
        <v>305</v>
      </c>
      <c r="D137" s="48">
        <v>27407000000</v>
      </c>
      <c r="E137" s="43">
        <v>31</v>
      </c>
      <c r="F137" s="48">
        <f t="shared" si="3"/>
        <v>27407000000</v>
      </c>
      <c r="G137" s="52">
        <v>27407000000</v>
      </c>
    </row>
    <row r="138" spans="1:7">
      <c r="A138" s="41" t="s">
        <v>122</v>
      </c>
      <c r="B138" s="43">
        <v>31</v>
      </c>
      <c r="C138" s="45" t="s">
        <v>305</v>
      </c>
      <c r="D138" s="48">
        <v>27407000000</v>
      </c>
      <c r="E138" s="43">
        <v>31</v>
      </c>
      <c r="F138" s="48">
        <f t="shared" si="3"/>
        <v>27407000000</v>
      </c>
      <c r="G138" s="52">
        <v>27407000000</v>
      </c>
    </row>
    <row r="139" spans="1:7">
      <c r="A139" s="41" t="s">
        <v>123</v>
      </c>
      <c r="B139" s="43">
        <v>30</v>
      </c>
      <c r="C139" s="45" t="s">
        <v>305</v>
      </c>
      <c r="D139" s="48">
        <v>27407000000</v>
      </c>
      <c r="E139" s="43">
        <v>30</v>
      </c>
      <c r="F139" s="48">
        <f t="shared" si="3"/>
        <v>27407000000</v>
      </c>
      <c r="G139" s="52">
        <v>27407000000</v>
      </c>
    </row>
    <row r="140" spans="1:7">
      <c r="A140" s="41" t="s">
        <v>124</v>
      </c>
      <c r="B140" s="43">
        <v>31</v>
      </c>
      <c r="C140" s="45" t="s">
        <v>305</v>
      </c>
      <c r="D140" s="48">
        <v>27407000000</v>
      </c>
      <c r="E140" s="43">
        <v>31</v>
      </c>
      <c r="F140" s="48">
        <f t="shared" si="3"/>
        <v>27407000000</v>
      </c>
      <c r="G140" s="52">
        <v>27407000000</v>
      </c>
    </row>
    <row r="141" spans="1:7">
      <c r="A141" s="41" t="s">
        <v>125</v>
      </c>
      <c r="B141" s="43">
        <v>30</v>
      </c>
      <c r="C141" s="45" t="s">
        <v>305</v>
      </c>
      <c r="D141" s="48">
        <v>27407000000</v>
      </c>
      <c r="E141" s="43">
        <v>30</v>
      </c>
      <c r="F141" s="48">
        <f t="shared" si="3"/>
        <v>27407000000</v>
      </c>
      <c r="G141" s="52">
        <v>27407000000</v>
      </c>
    </row>
    <row r="142" spans="1:7">
      <c r="A142" s="41" t="s">
        <v>126</v>
      </c>
      <c r="B142" s="43">
        <v>31</v>
      </c>
      <c r="C142" s="45" t="s">
        <v>305</v>
      </c>
      <c r="D142" s="48">
        <v>27407000000</v>
      </c>
      <c r="E142" s="43">
        <v>31</v>
      </c>
      <c r="F142" s="48">
        <f t="shared" si="3"/>
        <v>27407000000</v>
      </c>
      <c r="G142" s="52">
        <v>27407000000</v>
      </c>
    </row>
    <row r="143" spans="1:7">
      <c r="A143" s="41" t="s">
        <v>115</v>
      </c>
      <c r="B143" s="43">
        <v>31</v>
      </c>
      <c r="C143" s="45" t="s">
        <v>309</v>
      </c>
      <c r="D143" s="48">
        <v>175000000</v>
      </c>
      <c r="E143" s="43">
        <v>31</v>
      </c>
      <c r="F143" s="48">
        <f t="shared" si="3"/>
        <v>175000000</v>
      </c>
      <c r="G143" s="52">
        <v>99765750000</v>
      </c>
    </row>
    <row r="144" spans="1:7">
      <c r="A144" s="41" t="s">
        <v>116</v>
      </c>
      <c r="B144" s="43">
        <v>29</v>
      </c>
      <c r="C144" s="45" t="s">
        <v>309</v>
      </c>
      <c r="D144" s="48">
        <v>175000000</v>
      </c>
      <c r="E144" s="43">
        <v>29</v>
      </c>
      <c r="F144" s="48">
        <f t="shared" si="3"/>
        <v>175000000</v>
      </c>
      <c r="G144" s="52">
        <v>99765750000</v>
      </c>
    </row>
    <row r="145" spans="1:7">
      <c r="A145" s="41" t="s">
        <v>117</v>
      </c>
      <c r="B145" s="43">
        <v>31</v>
      </c>
      <c r="C145" s="45" t="s">
        <v>309</v>
      </c>
      <c r="D145" s="48">
        <v>175000000</v>
      </c>
      <c r="E145" s="43">
        <v>31</v>
      </c>
      <c r="F145" s="48">
        <f t="shared" si="3"/>
        <v>175000000</v>
      </c>
      <c r="G145" s="52">
        <v>99765750000</v>
      </c>
    </row>
    <row r="146" spans="1:7">
      <c r="A146" s="41" t="s">
        <v>118</v>
      </c>
      <c r="B146" s="43">
        <v>30</v>
      </c>
      <c r="C146" s="45" t="s">
        <v>309</v>
      </c>
      <c r="D146" s="48">
        <v>175000000</v>
      </c>
      <c r="E146" s="43">
        <v>30</v>
      </c>
      <c r="F146" s="48">
        <f t="shared" si="3"/>
        <v>175000000</v>
      </c>
      <c r="G146" s="52">
        <v>99765750000</v>
      </c>
    </row>
    <row r="147" spans="1:7">
      <c r="A147" s="41" t="s">
        <v>119</v>
      </c>
      <c r="B147" s="43">
        <v>31</v>
      </c>
      <c r="C147" s="45" t="s">
        <v>309</v>
      </c>
      <c r="D147" s="48">
        <v>175000000</v>
      </c>
      <c r="E147" s="43">
        <v>31</v>
      </c>
      <c r="F147" s="48">
        <f t="shared" si="3"/>
        <v>175000000</v>
      </c>
      <c r="G147" s="52">
        <v>99765750000</v>
      </c>
    </row>
    <row r="148" spans="1:7">
      <c r="A148" s="41" t="s">
        <v>120</v>
      </c>
      <c r="B148" s="43">
        <v>30</v>
      </c>
      <c r="C148" s="45" t="s">
        <v>309</v>
      </c>
      <c r="D148" s="48">
        <v>175000000</v>
      </c>
      <c r="E148" s="43">
        <v>30</v>
      </c>
      <c r="F148" s="48">
        <f t="shared" si="3"/>
        <v>175000000</v>
      </c>
      <c r="G148" s="52">
        <v>99765750000</v>
      </c>
    </row>
    <row r="149" spans="1:7">
      <c r="A149" s="41" t="s">
        <v>121</v>
      </c>
      <c r="B149" s="43">
        <v>31</v>
      </c>
      <c r="C149" s="45" t="s">
        <v>309</v>
      </c>
      <c r="D149" s="48">
        <v>175000000</v>
      </c>
      <c r="E149" s="43">
        <v>31</v>
      </c>
      <c r="F149" s="48">
        <f t="shared" si="3"/>
        <v>175000000</v>
      </c>
      <c r="G149" s="52">
        <v>99765750000</v>
      </c>
    </row>
    <row r="150" spans="1:7">
      <c r="A150" s="41" t="s">
        <v>122</v>
      </c>
      <c r="B150" s="43">
        <v>31</v>
      </c>
      <c r="C150" s="45" t="s">
        <v>309</v>
      </c>
      <c r="D150" s="48">
        <v>175000000</v>
      </c>
      <c r="E150" s="43">
        <v>31</v>
      </c>
      <c r="F150" s="48">
        <f t="shared" si="3"/>
        <v>175000000</v>
      </c>
      <c r="G150" s="52">
        <v>99765750000</v>
      </c>
    </row>
    <row r="151" spans="1:7">
      <c r="A151" s="41" t="s">
        <v>123</v>
      </c>
      <c r="B151" s="43">
        <v>30</v>
      </c>
      <c r="C151" s="45" t="s">
        <v>309</v>
      </c>
      <c r="D151" s="48">
        <v>175000000</v>
      </c>
      <c r="E151" s="43">
        <v>30</v>
      </c>
      <c r="F151" s="48">
        <f t="shared" si="3"/>
        <v>175000000</v>
      </c>
      <c r="G151" s="52">
        <v>99765750000</v>
      </c>
    </row>
    <row r="152" spans="1:7">
      <c r="A152" s="41" t="s">
        <v>124</v>
      </c>
      <c r="B152" s="43">
        <v>31</v>
      </c>
      <c r="C152" s="45" t="s">
        <v>309</v>
      </c>
      <c r="D152" s="48">
        <v>175000000</v>
      </c>
      <c r="E152" s="43">
        <v>31</v>
      </c>
      <c r="F152" s="48">
        <f t="shared" si="3"/>
        <v>175000000</v>
      </c>
      <c r="G152" s="52">
        <v>99765750000</v>
      </c>
    </row>
    <row r="153" spans="1:7">
      <c r="A153" s="41" t="s">
        <v>125</v>
      </c>
      <c r="B153" s="43">
        <v>30</v>
      </c>
      <c r="C153" s="45" t="s">
        <v>309</v>
      </c>
      <c r="D153" s="48">
        <v>175000000</v>
      </c>
      <c r="E153" s="43">
        <v>30</v>
      </c>
      <c r="F153" s="48">
        <f t="shared" ref="F153:F154" si="4">(D153 / B153) * E153</f>
        <v>175000000</v>
      </c>
      <c r="G153" s="52">
        <v>99765750000</v>
      </c>
    </row>
    <row r="154" spans="1:7">
      <c r="A154" s="41" t="s">
        <v>126</v>
      </c>
      <c r="B154" s="43">
        <v>31</v>
      </c>
      <c r="C154" s="45" t="s">
        <v>309</v>
      </c>
      <c r="D154" s="48">
        <v>175000000</v>
      </c>
      <c r="E154" s="43">
        <v>31</v>
      </c>
      <c r="F154" s="48">
        <f t="shared" si="4"/>
        <v>175000000</v>
      </c>
      <c r="G154" s="52">
        <v>99765750000</v>
      </c>
    </row>
    <row r="155" spans="1:7">
      <c r="A155" s="5"/>
      <c r="B155" s="44"/>
      <c r="C155" s="23"/>
      <c r="D155" s="49"/>
      <c r="E155" s="44"/>
      <c r="F155" s="55" t="s">
        <v>127</v>
      </c>
      <c r="G155" s="54">
        <v>5795324200000</v>
      </c>
    </row>
    <row r="156" spans="1:7">
      <c r="F156" s="56" t="s">
        <v>128</v>
      </c>
      <c r="G156" s="53">
        <v>482943683333.33331</v>
      </c>
    </row>
  </sheetData>
  <mergeCells count="1">
    <mergeCell ref="A6:B6"/>
  </mergeCells>
  <hyperlinks>
    <hyperlink ref="A4" location="TipoCambio!A1" display="Tipos de Cambio Utilizados" xr:uid="{00000000-0004-0000-1000-000000000000}"/>
    <hyperlink ref="C6" location="Consolidado!A1" display="Consolidado" xr:uid="{00000000-0004-0000-1000-000001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4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18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312</v>
      </c>
      <c r="B10" s="26" t="s">
        <v>103</v>
      </c>
      <c r="C10" s="26" t="s">
        <v>313</v>
      </c>
      <c r="D10" s="28" t="s">
        <v>138</v>
      </c>
      <c r="E10" s="30" t="s">
        <v>154</v>
      </c>
      <c r="F10" s="32" t="s">
        <v>4</v>
      </c>
      <c r="G10" s="32" t="s">
        <v>154</v>
      </c>
      <c r="H10" s="34" t="s">
        <v>4</v>
      </c>
      <c r="I10" s="36" t="s">
        <v>106</v>
      </c>
      <c r="J10" s="38">
        <v>4507917874</v>
      </c>
    </row>
    <row r="11" spans="1:10">
      <c r="A11" s="57" t="s">
        <v>312</v>
      </c>
      <c r="B11" s="58" t="s">
        <v>314</v>
      </c>
      <c r="C11" s="58" t="s">
        <v>315</v>
      </c>
      <c r="D11" s="59" t="s">
        <v>138</v>
      </c>
      <c r="E11" s="60" t="s">
        <v>316</v>
      </c>
      <c r="F11" s="46" t="s">
        <v>317</v>
      </c>
      <c r="G11" s="46" t="s">
        <v>316</v>
      </c>
      <c r="H11" s="50" t="s">
        <v>4</v>
      </c>
      <c r="I11" s="61" t="s">
        <v>106</v>
      </c>
      <c r="J11" s="62">
        <v>10000000000</v>
      </c>
    </row>
    <row r="12" spans="1:10">
      <c r="A12" s="57" t="s">
        <v>312</v>
      </c>
      <c r="B12" s="58" t="s">
        <v>318</v>
      </c>
      <c r="C12" s="58" t="s">
        <v>319</v>
      </c>
      <c r="D12" s="59" t="s">
        <v>138</v>
      </c>
      <c r="E12" s="60" t="s">
        <v>320</v>
      </c>
      <c r="F12" s="46" t="s">
        <v>321</v>
      </c>
      <c r="G12" s="46" t="s">
        <v>320</v>
      </c>
      <c r="H12" s="50" t="s">
        <v>4</v>
      </c>
      <c r="I12" s="61" t="s">
        <v>106</v>
      </c>
      <c r="J12" s="62">
        <v>11000000000</v>
      </c>
    </row>
    <row r="13" spans="1:10">
      <c r="A13" s="25"/>
      <c r="B13" s="27"/>
      <c r="C13" s="27"/>
      <c r="D13" s="29"/>
      <c r="E13" s="31"/>
      <c r="F13" s="33"/>
      <c r="G13" s="33"/>
      <c r="H13" s="35"/>
      <c r="I13" s="37"/>
      <c r="J13" s="39"/>
    </row>
    <row r="14" spans="1:10">
      <c r="A14" s="40" t="s">
        <v>107</v>
      </c>
    </row>
    <row r="16" spans="1:10" ht="26.25">
      <c r="A16" s="19" t="s">
        <v>108</v>
      </c>
      <c r="B16" s="20" t="s">
        <v>109</v>
      </c>
      <c r="C16" s="20" t="s">
        <v>110</v>
      </c>
      <c r="D16" s="20" t="s">
        <v>111</v>
      </c>
      <c r="E16" s="20" t="s">
        <v>112</v>
      </c>
      <c r="F16" s="20" t="s">
        <v>113</v>
      </c>
      <c r="G16" s="21" t="s">
        <v>114</v>
      </c>
    </row>
    <row r="17" spans="1:7" ht="12.75" customHeight="1">
      <c r="A17" s="4" t="s">
        <v>115</v>
      </c>
      <c r="B17" s="42">
        <v>31</v>
      </c>
      <c r="C17" s="22" t="s">
        <v>313</v>
      </c>
      <c r="D17" s="47">
        <v>4507917874</v>
      </c>
      <c r="E17" s="42">
        <v>31</v>
      </c>
      <c r="F17" s="47">
        <f t="shared" ref="F17:F52" si="0">(D17 / B17) * E17</f>
        <v>4507917874</v>
      </c>
      <c r="G17" s="51">
        <v>4507917874</v>
      </c>
    </row>
    <row r="18" spans="1:7">
      <c r="A18" s="41" t="s">
        <v>116</v>
      </c>
      <c r="B18" s="43">
        <v>29</v>
      </c>
      <c r="C18" s="45" t="s">
        <v>313</v>
      </c>
      <c r="D18" s="48">
        <v>4507917874</v>
      </c>
      <c r="E18" s="43">
        <v>29</v>
      </c>
      <c r="F18" s="48">
        <f t="shared" si="0"/>
        <v>4507917874</v>
      </c>
      <c r="G18" s="52">
        <v>4507917874</v>
      </c>
    </row>
    <row r="19" spans="1:7">
      <c r="A19" s="41" t="s">
        <v>117</v>
      </c>
      <c r="B19" s="43">
        <v>31</v>
      </c>
      <c r="C19" s="45" t="s">
        <v>313</v>
      </c>
      <c r="D19" s="48">
        <v>4507917874</v>
      </c>
      <c r="E19" s="43">
        <v>31</v>
      </c>
      <c r="F19" s="48">
        <f t="shared" si="0"/>
        <v>4507917874</v>
      </c>
      <c r="G19" s="52">
        <v>4507917874</v>
      </c>
    </row>
    <row r="20" spans="1:7">
      <c r="A20" s="41" t="s">
        <v>118</v>
      </c>
      <c r="B20" s="43">
        <v>30</v>
      </c>
      <c r="C20" s="45" t="s">
        <v>313</v>
      </c>
      <c r="D20" s="48">
        <v>4507917874</v>
      </c>
      <c r="E20" s="43">
        <v>30</v>
      </c>
      <c r="F20" s="48">
        <f t="shared" si="0"/>
        <v>4507917874</v>
      </c>
      <c r="G20" s="52">
        <v>4507917874</v>
      </c>
    </row>
    <row r="21" spans="1:7">
      <c r="A21" s="41" t="s">
        <v>119</v>
      </c>
      <c r="B21" s="43">
        <v>31</v>
      </c>
      <c r="C21" s="45" t="s">
        <v>313</v>
      </c>
      <c r="D21" s="48">
        <v>4507917874</v>
      </c>
      <c r="E21" s="43">
        <v>31</v>
      </c>
      <c r="F21" s="48">
        <f t="shared" si="0"/>
        <v>4507917874</v>
      </c>
      <c r="G21" s="52">
        <v>4507917874</v>
      </c>
    </row>
    <row r="22" spans="1:7">
      <c r="A22" s="41" t="s">
        <v>120</v>
      </c>
      <c r="B22" s="43">
        <v>30</v>
      </c>
      <c r="C22" s="45" t="s">
        <v>313</v>
      </c>
      <c r="D22" s="48">
        <v>4507917874</v>
      </c>
      <c r="E22" s="43">
        <v>30</v>
      </c>
      <c r="F22" s="48">
        <f t="shared" si="0"/>
        <v>4507917874</v>
      </c>
      <c r="G22" s="52">
        <v>4507917874</v>
      </c>
    </row>
    <row r="23" spans="1:7">
      <c r="A23" s="41" t="s">
        <v>121</v>
      </c>
      <c r="B23" s="43">
        <v>31</v>
      </c>
      <c r="C23" s="45" t="s">
        <v>313</v>
      </c>
      <c r="D23" s="48">
        <v>4507917874</v>
      </c>
      <c r="E23" s="43">
        <v>31</v>
      </c>
      <c r="F23" s="48">
        <f t="shared" si="0"/>
        <v>4507917874</v>
      </c>
      <c r="G23" s="52">
        <v>4507917874</v>
      </c>
    </row>
    <row r="24" spans="1:7">
      <c r="A24" s="41" t="s">
        <v>122</v>
      </c>
      <c r="B24" s="43">
        <v>31</v>
      </c>
      <c r="C24" s="45" t="s">
        <v>313</v>
      </c>
      <c r="D24" s="48">
        <v>4507917874</v>
      </c>
      <c r="E24" s="43">
        <v>31</v>
      </c>
      <c r="F24" s="48">
        <f t="shared" si="0"/>
        <v>4507917874</v>
      </c>
      <c r="G24" s="52">
        <v>4507917874</v>
      </c>
    </row>
    <row r="25" spans="1:7">
      <c r="A25" s="41" t="s">
        <v>123</v>
      </c>
      <c r="B25" s="43">
        <v>30</v>
      </c>
      <c r="C25" s="45" t="s">
        <v>313</v>
      </c>
      <c r="D25" s="48">
        <v>4507917874</v>
      </c>
      <c r="E25" s="43">
        <v>30</v>
      </c>
      <c r="F25" s="48">
        <f t="shared" si="0"/>
        <v>4507917874</v>
      </c>
      <c r="G25" s="52">
        <v>4507917874</v>
      </c>
    </row>
    <row r="26" spans="1:7">
      <c r="A26" s="41" t="s">
        <v>124</v>
      </c>
      <c r="B26" s="43">
        <v>31</v>
      </c>
      <c r="C26" s="45" t="s">
        <v>313</v>
      </c>
      <c r="D26" s="48">
        <v>4507917874</v>
      </c>
      <c r="E26" s="43">
        <v>31</v>
      </c>
      <c r="F26" s="48">
        <f t="shared" si="0"/>
        <v>4507917874</v>
      </c>
      <c r="G26" s="52">
        <v>4507917874</v>
      </c>
    </row>
    <row r="27" spans="1:7">
      <c r="A27" s="41" t="s">
        <v>125</v>
      </c>
      <c r="B27" s="43">
        <v>30</v>
      </c>
      <c r="C27" s="45" t="s">
        <v>313</v>
      </c>
      <c r="D27" s="48">
        <v>4507917874</v>
      </c>
      <c r="E27" s="43">
        <v>30</v>
      </c>
      <c r="F27" s="48">
        <f t="shared" si="0"/>
        <v>4507917874</v>
      </c>
      <c r="G27" s="52">
        <v>4507917874</v>
      </c>
    </row>
    <row r="28" spans="1:7">
      <c r="A28" s="41" t="s">
        <v>126</v>
      </c>
      <c r="B28" s="43">
        <v>31</v>
      </c>
      <c r="C28" s="45" t="s">
        <v>313</v>
      </c>
      <c r="D28" s="48">
        <v>4507917874</v>
      </c>
      <c r="E28" s="43">
        <v>31</v>
      </c>
      <c r="F28" s="48">
        <f t="shared" si="0"/>
        <v>4507917874</v>
      </c>
      <c r="G28" s="52">
        <v>4507917874</v>
      </c>
    </row>
    <row r="29" spans="1:7">
      <c r="A29" s="41" t="s">
        <v>115</v>
      </c>
      <c r="B29" s="43">
        <v>31</v>
      </c>
      <c r="C29" s="45" t="s">
        <v>315</v>
      </c>
      <c r="D29" s="48">
        <v>10000000000</v>
      </c>
      <c r="E29" s="43">
        <v>31</v>
      </c>
      <c r="F29" s="48">
        <f t="shared" si="0"/>
        <v>10000000000</v>
      </c>
      <c r="G29" s="52">
        <v>10000000000</v>
      </c>
    </row>
    <row r="30" spans="1:7">
      <c r="A30" s="41" t="s">
        <v>116</v>
      </c>
      <c r="B30" s="43">
        <v>29</v>
      </c>
      <c r="C30" s="45" t="s">
        <v>315</v>
      </c>
      <c r="D30" s="48">
        <v>10000000000</v>
      </c>
      <c r="E30" s="43">
        <v>29</v>
      </c>
      <c r="F30" s="48">
        <f t="shared" si="0"/>
        <v>10000000000</v>
      </c>
      <c r="G30" s="52">
        <v>10000000000</v>
      </c>
    </row>
    <row r="31" spans="1:7">
      <c r="A31" s="41" t="s">
        <v>117</v>
      </c>
      <c r="B31" s="43">
        <v>31</v>
      </c>
      <c r="C31" s="45" t="s">
        <v>315</v>
      </c>
      <c r="D31" s="48">
        <v>10000000000</v>
      </c>
      <c r="E31" s="43">
        <v>31</v>
      </c>
      <c r="F31" s="48">
        <f t="shared" si="0"/>
        <v>10000000000</v>
      </c>
      <c r="G31" s="52">
        <v>10000000000</v>
      </c>
    </row>
    <row r="32" spans="1:7">
      <c r="A32" s="41" t="s">
        <v>118</v>
      </c>
      <c r="B32" s="43">
        <v>30</v>
      </c>
      <c r="C32" s="45" t="s">
        <v>315</v>
      </c>
      <c r="D32" s="48">
        <v>10000000000</v>
      </c>
      <c r="E32" s="43">
        <v>30</v>
      </c>
      <c r="F32" s="48">
        <f t="shared" si="0"/>
        <v>10000000000</v>
      </c>
      <c r="G32" s="52">
        <v>10000000000</v>
      </c>
    </row>
    <row r="33" spans="1:7">
      <c r="A33" s="41" t="s">
        <v>119</v>
      </c>
      <c r="B33" s="43">
        <v>31</v>
      </c>
      <c r="C33" s="45" t="s">
        <v>315</v>
      </c>
      <c r="D33" s="48">
        <v>10000000000</v>
      </c>
      <c r="E33" s="43">
        <v>31</v>
      </c>
      <c r="F33" s="48">
        <f t="shared" si="0"/>
        <v>10000000000</v>
      </c>
      <c r="G33" s="52">
        <v>10000000000</v>
      </c>
    </row>
    <row r="34" spans="1:7">
      <c r="A34" s="41" t="s">
        <v>120</v>
      </c>
      <c r="B34" s="43">
        <v>30</v>
      </c>
      <c r="C34" s="45" t="s">
        <v>315</v>
      </c>
      <c r="D34" s="48">
        <v>10000000000</v>
      </c>
      <c r="E34" s="43">
        <v>30</v>
      </c>
      <c r="F34" s="48">
        <f t="shared" si="0"/>
        <v>10000000000</v>
      </c>
      <c r="G34" s="52">
        <v>10000000000</v>
      </c>
    </row>
    <row r="35" spans="1:7">
      <c r="A35" s="41" t="s">
        <v>121</v>
      </c>
      <c r="B35" s="43">
        <v>31</v>
      </c>
      <c r="C35" s="45" t="s">
        <v>315</v>
      </c>
      <c r="D35" s="48">
        <v>10000000000</v>
      </c>
      <c r="E35" s="43">
        <v>31</v>
      </c>
      <c r="F35" s="48">
        <f t="shared" si="0"/>
        <v>10000000000</v>
      </c>
      <c r="G35" s="52">
        <v>10000000000</v>
      </c>
    </row>
    <row r="36" spans="1:7">
      <c r="A36" s="41" t="s">
        <v>122</v>
      </c>
      <c r="B36" s="43">
        <v>31</v>
      </c>
      <c r="C36" s="45" t="s">
        <v>315</v>
      </c>
      <c r="D36" s="48">
        <v>10000000000</v>
      </c>
      <c r="E36" s="43">
        <v>31</v>
      </c>
      <c r="F36" s="48">
        <f t="shared" si="0"/>
        <v>10000000000</v>
      </c>
      <c r="G36" s="52">
        <v>10000000000</v>
      </c>
    </row>
    <row r="37" spans="1:7">
      <c r="A37" s="41" t="s">
        <v>123</v>
      </c>
      <c r="B37" s="43">
        <v>30</v>
      </c>
      <c r="C37" s="45" t="s">
        <v>315</v>
      </c>
      <c r="D37" s="48">
        <v>10000000000</v>
      </c>
      <c r="E37" s="43">
        <v>30</v>
      </c>
      <c r="F37" s="48">
        <f t="shared" si="0"/>
        <v>10000000000</v>
      </c>
      <c r="G37" s="52">
        <v>10000000000</v>
      </c>
    </row>
    <row r="38" spans="1:7">
      <c r="A38" s="41" t="s">
        <v>124</v>
      </c>
      <c r="B38" s="43">
        <v>31</v>
      </c>
      <c r="C38" s="45" t="s">
        <v>315</v>
      </c>
      <c r="D38" s="48">
        <v>10000000000</v>
      </c>
      <c r="E38" s="43">
        <v>31</v>
      </c>
      <c r="F38" s="48">
        <f t="shared" si="0"/>
        <v>10000000000</v>
      </c>
      <c r="G38" s="52">
        <v>10000000000</v>
      </c>
    </row>
    <row r="39" spans="1:7">
      <c r="A39" s="41" t="s">
        <v>125</v>
      </c>
      <c r="B39" s="43">
        <v>30</v>
      </c>
      <c r="C39" s="45" t="s">
        <v>315</v>
      </c>
      <c r="D39" s="48">
        <v>10000000000</v>
      </c>
      <c r="E39" s="43">
        <v>30</v>
      </c>
      <c r="F39" s="48">
        <f t="shared" si="0"/>
        <v>10000000000</v>
      </c>
      <c r="G39" s="52">
        <v>10000000000</v>
      </c>
    </row>
    <row r="40" spans="1:7">
      <c r="A40" s="41" t="s">
        <v>126</v>
      </c>
      <c r="B40" s="43">
        <v>31</v>
      </c>
      <c r="C40" s="45" t="s">
        <v>315</v>
      </c>
      <c r="D40" s="48">
        <v>10000000000</v>
      </c>
      <c r="E40" s="43">
        <v>31</v>
      </c>
      <c r="F40" s="48">
        <f t="shared" si="0"/>
        <v>10000000000</v>
      </c>
      <c r="G40" s="52">
        <v>10000000000</v>
      </c>
    </row>
    <row r="41" spans="1:7">
      <c r="A41" s="41" t="s">
        <v>115</v>
      </c>
      <c r="B41" s="43">
        <v>31</v>
      </c>
      <c r="C41" s="45" t="s">
        <v>319</v>
      </c>
      <c r="D41" s="48">
        <v>11000000000</v>
      </c>
      <c r="E41" s="43">
        <v>31</v>
      </c>
      <c r="F41" s="48">
        <f t="shared" si="0"/>
        <v>11000000000</v>
      </c>
      <c r="G41" s="52">
        <v>11000000000</v>
      </c>
    </row>
    <row r="42" spans="1:7">
      <c r="A42" s="41" t="s">
        <v>116</v>
      </c>
      <c r="B42" s="43">
        <v>29</v>
      </c>
      <c r="C42" s="45" t="s">
        <v>319</v>
      </c>
      <c r="D42" s="48">
        <v>11000000000</v>
      </c>
      <c r="E42" s="43">
        <v>29</v>
      </c>
      <c r="F42" s="48">
        <f t="shared" si="0"/>
        <v>11000000000</v>
      </c>
      <c r="G42" s="52">
        <v>11000000000</v>
      </c>
    </row>
    <row r="43" spans="1:7">
      <c r="A43" s="41" t="s">
        <v>117</v>
      </c>
      <c r="B43" s="43">
        <v>31</v>
      </c>
      <c r="C43" s="45" t="s">
        <v>319</v>
      </c>
      <c r="D43" s="48">
        <v>11000000000</v>
      </c>
      <c r="E43" s="43">
        <v>31</v>
      </c>
      <c r="F43" s="48">
        <f t="shared" si="0"/>
        <v>11000000000</v>
      </c>
      <c r="G43" s="52">
        <v>11000000000</v>
      </c>
    </row>
    <row r="44" spans="1:7">
      <c r="A44" s="41" t="s">
        <v>118</v>
      </c>
      <c r="B44" s="43">
        <v>30</v>
      </c>
      <c r="C44" s="45" t="s">
        <v>319</v>
      </c>
      <c r="D44" s="48">
        <v>11000000000</v>
      </c>
      <c r="E44" s="43">
        <v>30</v>
      </c>
      <c r="F44" s="48">
        <f t="shared" si="0"/>
        <v>11000000000</v>
      </c>
      <c r="G44" s="52">
        <v>11000000000</v>
      </c>
    </row>
    <row r="45" spans="1:7">
      <c r="A45" s="41" t="s">
        <v>119</v>
      </c>
      <c r="B45" s="43">
        <v>31</v>
      </c>
      <c r="C45" s="45" t="s">
        <v>319</v>
      </c>
      <c r="D45" s="48">
        <v>11000000000</v>
      </c>
      <c r="E45" s="43">
        <v>31</v>
      </c>
      <c r="F45" s="48">
        <f t="shared" si="0"/>
        <v>11000000000</v>
      </c>
      <c r="G45" s="52">
        <v>11000000000</v>
      </c>
    </row>
    <row r="46" spans="1:7">
      <c r="A46" s="41" t="s">
        <v>120</v>
      </c>
      <c r="B46" s="43">
        <v>30</v>
      </c>
      <c r="C46" s="45" t="s">
        <v>319</v>
      </c>
      <c r="D46" s="48">
        <v>11000000000</v>
      </c>
      <c r="E46" s="43">
        <v>30</v>
      </c>
      <c r="F46" s="48">
        <f t="shared" si="0"/>
        <v>11000000000</v>
      </c>
      <c r="G46" s="52">
        <v>11000000000</v>
      </c>
    </row>
    <row r="47" spans="1:7">
      <c r="A47" s="41" t="s">
        <v>121</v>
      </c>
      <c r="B47" s="43">
        <v>31</v>
      </c>
      <c r="C47" s="45" t="s">
        <v>319</v>
      </c>
      <c r="D47" s="48">
        <v>11000000000</v>
      </c>
      <c r="E47" s="43">
        <v>31</v>
      </c>
      <c r="F47" s="48">
        <f t="shared" si="0"/>
        <v>11000000000</v>
      </c>
      <c r="G47" s="52">
        <v>11000000000</v>
      </c>
    </row>
    <row r="48" spans="1:7">
      <c r="A48" s="41" t="s">
        <v>122</v>
      </c>
      <c r="B48" s="43">
        <v>31</v>
      </c>
      <c r="C48" s="45" t="s">
        <v>319</v>
      </c>
      <c r="D48" s="48">
        <v>11000000000</v>
      </c>
      <c r="E48" s="43">
        <v>31</v>
      </c>
      <c r="F48" s="48">
        <f t="shared" si="0"/>
        <v>11000000000</v>
      </c>
      <c r="G48" s="52">
        <v>11000000000</v>
      </c>
    </row>
    <row r="49" spans="1:7">
      <c r="A49" s="41" t="s">
        <v>123</v>
      </c>
      <c r="B49" s="43">
        <v>30</v>
      </c>
      <c r="C49" s="45" t="s">
        <v>319</v>
      </c>
      <c r="D49" s="48">
        <v>11000000000</v>
      </c>
      <c r="E49" s="43">
        <v>30</v>
      </c>
      <c r="F49" s="48">
        <f t="shared" si="0"/>
        <v>11000000000</v>
      </c>
      <c r="G49" s="52">
        <v>11000000000</v>
      </c>
    </row>
    <row r="50" spans="1:7">
      <c r="A50" s="41" t="s">
        <v>124</v>
      </c>
      <c r="B50" s="43">
        <v>31</v>
      </c>
      <c r="C50" s="45" t="s">
        <v>319</v>
      </c>
      <c r="D50" s="48">
        <v>11000000000</v>
      </c>
      <c r="E50" s="43">
        <v>31</v>
      </c>
      <c r="F50" s="48">
        <f t="shared" si="0"/>
        <v>11000000000</v>
      </c>
      <c r="G50" s="52">
        <v>11000000000</v>
      </c>
    </row>
    <row r="51" spans="1:7">
      <c r="A51" s="41" t="s">
        <v>125</v>
      </c>
      <c r="B51" s="43">
        <v>30</v>
      </c>
      <c r="C51" s="45" t="s">
        <v>319</v>
      </c>
      <c r="D51" s="48">
        <v>11000000000</v>
      </c>
      <c r="E51" s="43">
        <v>30</v>
      </c>
      <c r="F51" s="48">
        <f t="shared" si="0"/>
        <v>11000000000</v>
      </c>
      <c r="G51" s="52">
        <v>11000000000</v>
      </c>
    </row>
    <row r="52" spans="1:7">
      <c r="A52" s="41" t="s">
        <v>126</v>
      </c>
      <c r="B52" s="43">
        <v>31</v>
      </c>
      <c r="C52" s="45" t="s">
        <v>319</v>
      </c>
      <c r="D52" s="48">
        <v>11000000000</v>
      </c>
      <c r="E52" s="43">
        <v>31</v>
      </c>
      <c r="F52" s="48">
        <f t="shared" si="0"/>
        <v>11000000000</v>
      </c>
      <c r="G52" s="52">
        <v>11000000000</v>
      </c>
    </row>
    <row r="53" spans="1:7">
      <c r="A53" s="5"/>
      <c r="B53" s="44"/>
      <c r="C53" s="23"/>
      <c r="D53" s="49"/>
      <c r="E53" s="44"/>
      <c r="F53" s="55" t="s">
        <v>127</v>
      </c>
      <c r="G53" s="54">
        <v>306095014488</v>
      </c>
    </row>
    <row r="54" spans="1:7">
      <c r="F54" s="56" t="s">
        <v>128</v>
      </c>
      <c r="G54" s="53">
        <v>25507917874</v>
      </c>
    </row>
  </sheetData>
  <mergeCells count="1">
    <mergeCell ref="A6:B6"/>
  </mergeCells>
  <hyperlinks>
    <hyperlink ref="A4" location="TipoCambio!A1" display="Tipos de Cambio Utilizados" xr:uid="{00000000-0004-0000-1100-000000000000}"/>
    <hyperlink ref="C6" location="Consolidado!A1" display="Consolidado" xr:uid="{00000000-0004-0000-1100-000001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19DD-5C54-4153-9420-DC5F5C7C2655}">
  <sheetPr>
    <tabColor rgb="FFFFFF00"/>
  </sheetPr>
  <dimension ref="B8:N24"/>
  <sheetViews>
    <sheetView showGridLines="0" zoomScale="70" zoomScaleNormal="70" workbookViewId="0">
      <selection activeCell="N11" sqref="N11"/>
    </sheetView>
  </sheetViews>
  <sheetFormatPr baseColWidth="10" defaultColWidth="11.42578125" defaultRowHeight="15.75"/>
  <cols>
    <col min="1" max="1" width="11.42578125" style="70"/>
    <col min="2" max="2" width="61.140625" style="70" customWidth="1"/>
    <col min="3" max="3" width="19.42578125" style="70" hidden="1" customWidth="1"/>
    <col min="4" max="8" width="21.28515625" style="70" hidden="1" customWidth="1"/>
    <col min="9" max="12" width="21.28515625" style="70" bestFit="1" customWidth="1"/>
    <col min="13" max="13" width="21.28515625" style="70" customWidth="1"/>
    <col min="14" max="14" width="21.5703125" style="70" customWidth="1"/>
    <col min="15" max="16384" width="11.42578125" style="70"/>
  </cols>
  <sheetData>
    <row r="8" spans="2:14" ht="19.5">
      <c r="B8" s="100" t="s">
        <v>357</v>
      </c>
    </row>
    <row r="9" spans="2:14" ht="16.5" thickBot="1">
      <c r="N9" s="107" t="s">
        <v>375</v>
      </c>
    </row>
    <row r="10" spans="2:14" s="69" customFormat="1" ht="18.75">
      <c r="B10" s="76" t="s">
        <v>354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8">
        <v>2022</v>
      </c>
    </row>
    <row r="11" spans="2:14" ht="31.5">
      <c r="B11" s="71" t="s">
        <v>362</v>
      </c>
      <c r="C11" s="72">
        <v>392.63927458789522</v>
      </c>
      <c r="D11" s="72">
        <v>364.30950824143798</v>
      </c>
      <c r="E11" s="72">
        <v>318.17852438369914</v>
      </c>
      <c r="F11" s="72">
        <v>306.01162171154454</v>
      </c>
      <c r="G11" s="72">
        <v>281.05177909869428</v>
      </c>
      <c r="H11" s="72">
        <v>256.30531535385137</v>
      </c>
      <c r="I11" s="72">
        <v>276.66926871975073</v>
      </c>
      <c r="J11" s="72">
        <v>225.86779789607687</v>
      </c>
      <c r="K11" s="72">
        <v>220.24595759454957</v>
      </c>
      <c r="L11" s="72">
        <v>209.77814775605691</v>
      </c>
      <c r="M11" s="108">
        <v>209.19977852503837</v>
      </c>
      <c r="N11" s="104">
        <v>218.20748087366067</v>
      </c>
    </row>
    <row r="12" spans="2:14" ht="31.5">
      <c r="B12" s="71" t="s">
        <v>363</v>
      </c>
      <c r="C12" s="73">
        <v>767855538391.18103</v>
      </c>
      <c r="D12" s="73">
        <v>1030376357618.13</v>
      </c>
      <c r="E12" s="73">
        <v>1118031563337.72</v>
      </c>
      <c r="F12" s="73">
        <v>1255356312168.6309</v>
      </c>
      <c r="G12" s="73">
        <v>1161260410086.782</v>
      </c>
      <c r="H12" s="73">
        <v>1230135214225.7175</v>
      </c>
      <c r="I12" s="73">
        <v>1294363701278.0933</v>
      </c>
      <c r="J12" s="73">
        <v>1268221400962.1572</v>
      </c>
      <c r="K12" s="73">
        <v>1151641077821.4299</v>
      </c>
      <c r="L12" s="73">
        <v>1171755969195.8086</v>
      </c>
      <c r="M12" s="109">
        <v>1285184596014.3838</v>
      </c>
      <c r="N12" s="105">
        <v>1151805696481.8301</v>
      </c>
    </row>
    <row r="13" spans="2:14" ht="48" thickBot="1">
      <c r="B13" s="75" t="s">
        <v>371</v>
      </c>
      <c r="C13" s="74">
        <v>0.31797075567953292</v>
      </c>
      <c r="D13" s="74">
        <v>0.38974507203043945</v>
      </c>
      <c r="E13" s="74">
        <v>0.36735164947638765</v>
      </c>
      <c r="F13" s="74">
        <v>0.39244584475285438</v>
      </c>
      <c r="G13" s="74">
        <v>0.35365567371661677</v>
      </c>
      <c r="H13" s="74">
        <v>0.36325033267269347</v>
      </c>
      <c r="I13" s="74">
        <v>0.35769726080955516</v>
      </c>
      <c r="J13" s="74">
        <v>0.29980315582864775</v>
      </c>
      <c r="K13" s="74">
        <v>0.26387939293077239</v>
      </c>
      <c r="L13" s="74">
        <f>1-L19</f>
        <v>0.2610353552644793</v>
      </c>
      <c r="M13" s="110">
        <f>1-M19</f>
        <v>0.28395570855807717</v>
      </c>
      <c r="N13" s="106">
        <v>0.26221049999937412</v>
      </c>
    </row>
    <row r="15" spans="2:14" ht="19.5">
      <c r="B15" s="100" t="s">
        <v>369</v>
      </c>
    </row>
    <row r="16" spans="2:14" ht="16.5" thickBot="1"/>
    <row r="17" spans="2:14" ht="18.75">
      <c r="B17" s="76" t="s">
        <v>354</v>
      </c>
      <c r="C17" s="77">
        <v>2011</v>
      </c>
      <c r="D17" s="77">
        <v>2012</v>
      </c>
      <c r="E17" s="77">
        <v>2013</v>
      </c>
      <c r="F17" s="77">
        <v>2014</v>
      </c>
      <c r="G17" s="77">
        <v>2015</v>
      </c>
      <c r="H17" s="77">
        <v>2016</v>
      </c>
      <c r="I17" s="77">
        <v>2017</v>
      </c>
      <c r="J17" s="77">
        <v>2018</v>
      </c>
      <c r="K17" s="77">
        <v>2019</v>
      </c>
      <c r="L17" s="77">
        <v>2020</v>
      </c>
      <c r="M17" s="77">
        <v>2021</v>
      </c>
      <c r="N17" s="78">
        <v>2022</v>
      </c>
    </row>
    <row r="18" spans="2:14" ht="31.5">
      <c r="B18" s="71" t="s">
        <v>370</v>
      </c>
      <c r="C18" s="72">
        <v>7852.7854917578989</v>
      </c>
      <c r="D18" s="72">
        <v>7286.1901648287758</v>
      </c>
      <c r="E18" s="72">
        <v>6363.7682860788727</v>
      </c>
      <c r="F18" s="72">
        <v>6064.7575825722051</v>
      </c>
      <c r="G18" s="72">
        <v>5523.8980457477446</v>
      </c>
      <c r="H18" s="72">
        <v>5130.3063886780756</v>
      </c>
      <c r="I18" s="72">
        <v>5534.4210569728057</v>
      </c>
      <c r="J18" s="72">
        <v>4517.2285336975337</v>
      </c>
      <c r="K18" s="72">
        <v>4293.3217344951099</v>
      </c>
      <c r="L18" s="72">
        <v>4189.5378726552735</v>
      </c>
      <c r="M18" s="108">
        <v>4183.9955703776213</v>
      </c>
      <c r="N18" s="104">
        <v>4275.8364800961908</v>
      </c>
    </row>
    <row r="19" spans="2:14" ht="48" thickBot="1">
      <c r="B19" s="75" t="s">
        <v>372</v>
      </c>
      <c r="C19" s="74">
        <v>0.68202924432046708</v>
      </c>
      <c r="D19" s="74">
        <v>0.6102549279695606</v>
      </c>
      <c r="E19" s="74">
        <v>0.63264835052361246</v>
      </c>
      <c r="F19" s="74">
        <v>0.60755415524714473</v>
      </c>
      <c r="G19" s="74">
        <v>0.64634432628338312</v>
      </c>
      <c r="H19" s="74">
        <v>0.63674966726854865</v>
      </c>
      <c r="I19" s="74">
        <v>0.64230273921431702</v>
      </c>
      <c r="J19" s="74">
        <v>0.70019684413084837</v>
      </c>
      <c r="K19" s="74">
        <v>0.73612060703770477</v>
      </c>
      <c r="L19" s="74">
        <v>0.7389646447355207</v>
      </c>
      <c r="M19" s="111">
        <v>0.71604429144192283</v>
      </c>
      <c r="N19" s="106">
        <v>0.73778949999823873</v>
      </c>
    </row>
    <row r="21" spans="2:14">
      <c r="B21" s="68" t="s">
        <v>352</v>
      </c>
    </row>
    <row r="22" spans="2:14">
      <c r="B22" s="70" t="s">
        <v>356</v>
      </c>
    </row>
    <row r="23" spans="2:14">
      <c r="B23" s="70" t="s">
        <v>355</v>
      </c>
    </row>
    <row r="24" spans="2:14">
      <c r="B24" s="70" t="s">
        <v>374</v>
      </c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8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19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322</v>
      </c>
      <c r="B10" s="26" t="s">
        <v>166</v>
      </c>
      <c r="C10" s="26" t="s">
        <v>323</v>
      </c>
      <c r="D10" s="28" t="s">
        <v>138</v>
      </c>
      <c r="E10" s="30" t="s">
        <v>324</v>
      </c>
      <c r="F10" s="32" t="s">
        <v>325</v>
      </c>
      <c r="G10" s="32" t="s">
        <v>326</v>
      </c>
      <c r="H10" s="34" t="s">
        <v>4</v>
      </c>
      <c r="I10" s="36" t="s">
        <v>106</v>
      </c>
      <c r="J10" s="38">
        <v>4340000000</v>
      </c>
    </row>
    <row r="11" spans="1:10">
      <c r="A11" s="25"/>
      <c r="B11" s="27"/>
      <c r="C11" s="27"/>
      <c r="D11" s="29"/>
      <c r="E11" s="31"/>
      <c r="F11" s="33"/>
      <c r="G11" s="33"/>
      <c r="H11" s="35"/>
      <c r="I11" s="37"/>
      <c r="J11" s="39"/>
    </row>
    <row r="12" spans="1:10">
      <c r="A12" s="40" t="s">
        <v>107</v>
      </c>
    </row>
    <row r="14" spans="1:10" ht="26.25">
      <c r="A14" s="19" t="s">
        <v>108</v>
      </c>
      <c r="B14" s="20" t="s">
        <v>109</v>
      </c>
      <c r="C14" s="20" t="s">
        <v>110</v>
      </c>
      <c r="D14" s="20" t="s">
        <v>111</v>
      </c>
      <c r="E14" s="20" t="s">
        <v>112</v>
      </c>
      <c r="F14" s="20" t="s">
        <v>113</v>
      </c>
      <c r="G14" s="21" t="s">
        <v>114</v>
      </c>
    </row>
    <row r="15" spans="1:10" ht="12.75" customHeight="1">
      <c r="A15" s="4" t="s">
        <v>115</v>
      </c>
      <c r="B15" s="42">
        <v>31</v>
      </c>
      <c r="C15" s="22" t="s">
        <v>323</v>
      </c>
      <c r="D15" s="47">
        <v>4340000000</v>
      </c>
      <c r="E15" s="42">
        <v>31</v>
      </c>
      <c r="F15" s="47">
        <f t="shared" ref="F15:F26" si="0">(D15 / B15) * E15</f>
        <v>4340000000</v>
      </c>
      <c r="G15" s="51">
        <v>4340000000</v>
      </c>
    </row>
    <row r="16" spans="1:10">
      <c r="A16" s="41" t="s">
        <v>116</v>
      </c>
      <c r="B16" s="43">
        <v>29</v>
      </c>
      <c r="C16" s="45" t="s">
        <v>323</v>
      </c>
      <c r="D16" s="48">
        <v>4340000000</v>
      </c>
      <c r="E16" s="43">
        <v>29</v>
      </c>
      <c r="F16" s="48">
        <f t="shared" si="0"/>
        <v>4340000000</v>
      </c>
      <c r="G16" s="52">
        <v>4340000000</v>
      </c>
    </row>
    <row r="17" spans="1:7">
      <c r="A17" s="41" t="s">
        <v>117</v>
      </c>
      <c r="B17" s="43">
        <v>31</v>
      </c>
      <c r="C17" s="45" t="s">
        <v>323</v>
      </c>
      <c r="D17" s="48">
        <v>4340000000</v>
      </c>
      <c r="E17" s="43">
        <v>31</v>
      </c>
      <c r="F17" s="48">
        <f t="shared" si="0"/>
        <v>4340000000</v>
      </c>
      <c r="G17" s="52">
        <v>4340000000</v>
      </c>
    </row>
    <row r="18" spans="1:7">
      <c r="A18" s="41" t="s">
        <v>118</v>
      </c>
      <c r="B18" s="43">
        <v>30</v>
      </c>
      <c r="C18" s="45" t="s">
        <v>323</v>
      </c>
      <c r="D18" s="48">
        <v>4340000000</v>
      </c>
      <c r="E18" s="43">
        <v>30</v>
      </c>
      <c r="F18" s="48">
        <f t="shared" si="0"/>
        <v>4340000000</v>
      </c>
      <c r="G18" s="52">
        <v>4340000000</v>
      </c>
    </row>
    <row r="19" spans="1:7">
      <c r="A19" s="41" t="s">
        <v>119</v>
      </c>
      <c r="B19" s="43">
        <v>31</v>
      </c>
      <c r="C19" s="45" t="s">
        <v>323</v>
      </c>
      <c r="D19" s="48">
        <v>4340000000</v>
      </c>
      <c r="E19" s="43">
        <v>31</v>
      </c>
      <c r="F19" s="48">
        <f t="shared" si="0"/>
        <v>4340000000</v>
      </c>
      <c r="G19" s="52">
        <v>4340000000</v>
      </c>
    </row>
    <row r="20" spans="1:7">
      <c r="A20" s="41" t="s">
        <v>120</v>
      </c>
      <c r="B20" s="43">
        <v>30</v>
      </c>
      <c r="C20" s="45" t="s">
        <v>323</v>
      </c>
      <c r="D20" s="48">
        <v>4340000000</v>
      </c>
      <c r="E20" s="43">
        <v>30</v>
      </c>
      <c r="F20" s="48">
        <f t="shared" si="0"/>
        <v>4340000000</v>
      </c>
      <c r="G20" s="52">
        <v>4340000000</v>
      </c>
    </row>
    <row r="21" spans="1:7">
      <c r="A21" s="41" t="s">
        <v>121</v>
      </c>
      <c r="B21" s="43">
        <v>31</v>
      </c>
      <c r="C21" s="45" t="s">
        <v>323</v>
      </c>
      <c r="D21" s="48">
        <v>4340000000</v>
      </c>
      <c r="E21" s="43">
        <v>31</v>
      </c>
      <c r="F21" s="48">
        <f t="shared" si="0"/>
        <v>4340000000</v>
      </c>
      <c r="G21" s="52">
        <v>4340000000</v>
      </c>
    </row>
    <row r="22" spans="1:7">
      <c r="A22" s="41" t="s">
        <v>122</v>
      </c>
      <c r="B22" s="43">
        <v>31</v>
      </c>
      <c r="C22" s="45" t="s">
        <v>323</v>
      </c>
      <c r="D22" s="48">
        <v>4340000000</v>
      </c>
      <c r="E22" s="43">
        <v>31</v>
      </c>
      <c r="F22" s="48">
        <f t="shared" si="0"/>
        <v>4340000000</v>
      </c>
      <c r="G22" s="52">
        <v>4340000000</v>
      </c>
    </row>
    <row r="23" spans="1:7">
      <c r="A23" s="41" t="s">
        <v>123</v>
      </c>
      <c r="B23" s="43">
        <v>30</v>
      </c>
      <c r="C23" s="45" t="s">
        <v>323</v>
      </c>
      <c r="D23" s="48">
        <v>4340000000</v>
      </c>
      <c r="E23" s="43">
        <v>30</v>
      </c>
      <c r="F23" s="48">
        <f t="shared" si="0"/>
        <v>4340000000</v>
      </c>
      <c r="G23" s="52">
        <v>4340000000</v>
      </c>
    </row>
    <row r="24" spans="1:7">
      <c r="A24" s="41" t="s">
        <v>124</v>
      </c>
      <c r="B24" s="43">
        <v>31</v>
      </c>
      <c r="C24" s="45" t="s">
        <v>323</v>
      </c>
      <c r="D24" s="48">
        <v>4340000000</v>
      </c>
      <c r="E24" s="43">
        <v>31</v>
      </c>
      <c r="F24" s="48">
        <f t="shared" si="0"/>
        <v>4340000000</v>
      </c>
      <c r="G24" s="52">
        <v>4340000000</v>
      </c>
    </row>
    <row r="25" spans="1:7">
      <c r="A25" s="41" t="s">
        <v>125</v>
      </c>
      <c r="B25" s="43">
        <v>30</v>
      </c>
      <c r="C25" s="45" t="s">
        <v>323</v>
      </c>
      <c r="D25" s="48">
        <v>4340000000</v>
      </c>
      <c r="E25" s="43">
        <v>30</v>
      </c>
      <c r="F25" s="48">
        <f t="shared" si="0"/>
        <v>4340000000</v>
      </c>
      <c r="G25" s="52">
        <v>4340000000</v>
      </c>
    </row>
    <row r="26" spans="1:7">
      <c r="A26" s="41" t="s">
        <v>126</v>
      </c>
      <c r="B26" s="43">
        <v>31</v>
      </c>
      <c r="C26" s="45" t="s">
        <v>323</v>
      </c>
      <c r="D26" s="48">
        <v>4340000000</v>
      </c>
      <c r="E26" s="43">
        <v>17</v>
      </c>
      <c r="F26" s="48">
        <f t="shared" si="0"/>
        <v>2380000000</v>
      </c>
      <c r="G26" s="52">
        <v>2380000000</v>
      </c>
    </row>
    <row r="27" spans="1:7">
      <c r="A27" s="5"/>
      <c r="B27" s="44"/>
      <c r="C27" s="23"/>
      <c r="D27" s="49"/>
      <c r="E27" s="44"/>
      <c r="F27" s="55" t="s">
        <v>127</v>
      </c>
      <c r="G27" s="54">
        <v>50120000000</v>
      </c>
    </row>
    <row r="28" spans="1:7">
      <c r="F28" s="56" t="s">
        <v>128</v>
      </c>
      <c r="G28" s="53">
        <v>4176666666.6666002</v>
      </c>
    </row>
  </sheetData>
  <mergeCells count="1">
    <mergeCell ref="A6:B6"/>
  </mergeCells>
  <hyperlinks>
    <hyperlink ref="A4" location="TipoCambio!A1" display="Tipos de Cambio Utilizados" xr:uid="{00000000-0004-0000-1200-000000000000}"/>
    <hyperlink ref="C6" location="Consolidado!A1" display="Consolidado" xr:uid="{00000000-0004-0000-1200-000001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80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20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327</v>
      </c>
      <c r="B10" s="26" t="s">
        <v>328</v>
      </c>
      <c r="C10" s="26" t="s">
        <v>329</v>
      </c>
      <c r="D10" s="28" t="s">
        <v>64</v>
      </c>
      <c r="E10" s="30" t="s">
        <v>330</v>
      </c>
      <c r="F10" s="32" t="s">
        <v>331</v>
      </c>
      <c r="G10" s="32" t="s">
        <v>330</v>
      </c>
      <c r="H10" s="34" t="s">
        <v>4</v>
      </c>
      <c r="I10" s="36" t="s">
        <v>106</v>
      </c>
      <c r="J10" s="38">
        <v>50000000</v>
      </c>
    </row>
    <row r="11" spans="1:10">
      <c r="A11" s="57" t="s">
        <v>327</v>
      </c>
      <c r="B11" s="58" t="s">
        <v>332</v>
      </c>
      <c r="C11" s="58" t="s">
        <v>333</v>
      </c>
      <c r="D11" s="59" t="s">
        <v>64</v>
      </c>
      <c r="E11" s="60" t="s">
        <v>334</v>
      </c>
      <c r="F11" s="46" t="s">
        <v>335</v>
      </c>
      <c r="G11" s="46" t="s">
        <v>334</v>
      </c>
      <c r="H11" s="50" t="s">
        <v>4</v>
      </c>
      <c r="I11" s="61" t="s">
        <v>106</v>
      </c>
      <c r="J11" s="62">
        <v>50000000</v>
      </c>
    </row>
    <row r="12" spans="1:10">
      <c r="A12" s="57" t="s">
        <v>327</v>
      </c>
      <c r="B12" s="58" t="s">
        <v>336</v>
      </c>
      <c r="C12" s="58" t="s">
        <v>337</v>
      </c>
      <c r="D12" s="59" t="s">
        <v>64</v>
      </c>
      <c r="E12" s="60" t="s">
        <v>338</v>
      </c>
      <c r="F12" s="46" t="s">
        <v>339</v>
      </c>
      <c r="G12" s="46" t="s">
        <v>338</v>
      </c>
      <c r="H12" s="50" t="s">
        <v>4</v>
      </c>
      <c r="I12" s="61" t="s">
        <v>106</v>
      </c>
      <c r="J12" s="62">
        <v>40000000</v>
      </c>
    </row>
    <row r="13" spans="1:10">
      <c r="A13" s="57" t="s">
        <v>327</v>
      </c>
      <c r="B13" s="58" t="s">
        <v>292</v>
      </c>
      <c r="C13" s="58" t="s">
        <v>340</v>
      </c>
      <c r="D13" s="59" t="s">
        <v>138</v>
      </c>
      <c r="E13" s="60" t="s">
        <v>341</v>
      </c>
      <c r="F13" s="46" t="s">
        <v>342</v>
      </c>
      <c r="G13" s="46" t="s">
        <v>341</v>
      </c>
      <c r="H13" s="50" t="s">
        <v>4</v>
      </c>
      <c r="I13" s="61" t="s">
        <v>106</v>
      </c>
      <c r="J13" s="62">
        <v>20000000000</v>
      </c>
    </row>
    <row r="14" spans="1:10">
      <c r="A14" s="57" t="s">
        <v>327</v>
      </c>
      <c r="B14" s="58" t="s">
        <v>296</v>
      </c>
      <c r="C14" s="58" t="s">
        <v>343</v>
      </c>
      <c r="D14" s="59" t="s">
        <v>138</v>
      </c>
      <c r="E14" s="60" t="s">
        <v>344</v>
      </c>
      <c r="F14" s="46" t="s">
        <v>345</v>
      </c>
      <c r="G14" s="46" t="s">
        <v>344</v>
      </c>
      <c r="H14" s="50" t="s">
        <v>4</v>
      </c>
      <c r="I14" s="61" t="s">
        <v>106</v>
      </c>
      <c r="J14" s="62">
        <v>5667000000</v>
      </c>
    </row>
    <row r="15" spans="1:10">
      <c r="A15" s="25"/>
      <c r="B15" s="27"/>
      <c r="C15" s="27"/>
      <c r="D15" s="29"/>
      <c r="E15" s="31"/>
      <c r="F15" s="33"/>
      <c r="G15" s="33"/>
      <c r="H15" s="35"/>
      <c r="I15" s="37"/>
      <c r="J15" s="39"/>
    </row>
    <row r="16" spans="1:10">
      <c r="A16" s="40" t="s">
        <v>107</v>
      </c>
    </row>
    <row r="18" spans="1:7" ht="26.25">
      <c r="A18" s="19" t="s">
        <v>108</v>
      </c>
      <c r="B18" s="20" t="s">
        <v>109</v>
      </c>
      <c r="C18" s="20" t="s">
        <v>110</v>
      </c>
      <c r="D18" s="20" t="s">
        <v>111</v>
      </c>
      <c r="E18" s="20" t="s">
        <v>112</v>
      </c>
      <c r="F18" s="20" t="s">
        <v>113</v>
      </c>
      <c r="G18" s="21" t="s">
        <v>114</v>
      </c>
    </row>
    <row r="19" spans="1:7" ht="12.75" customHeight="1">
      <c r="A19" s="4" t="s">
        <v>115</v>
      </c>
      <c r="B19" s="42">
        <v>31</v>
      </c>
      <c r="C19" s="22" t="s">
        <v>329</v>
      </c>
      <c r="D19" s="47">
        <v>50000000</v>
      </c>
      <c r="E19" s="42">
        <v>31</v>
      </c>
      <c r="F19" s="47">
        <f t="shared" ref="F19:F50" si="0">(D19 / B19) * E19</f>
        <v>50000000</v>
      </c>
      <c r="G19" s="51">
        <v>28504500000</v>
      </c>
    </row>
    <row r="20" spans="1:7">
      <c r="A20" s="41" t="s">
        <v>116</v>
      </c>
      <c r="B20" s="43">
        <v>29</v>
      </c>
      <c r="C20" s="45" t="s">
        <v>329</v>
      </c>
      <c r="D20" s="48">
        <v>50000000</v>
      </c>
      <c r="E20" s="43">
        <v>29</v>
      </c>
      <c r="F20" s="48">
        <f t="shared" si="0"/>
        <v>50000000</v>
      </c>
      <c r="G20" s="52">
        <v>28504500000</v>
      </c>
    </row>
    <row r="21" spans="1:7">
      <c r="A21" s="41" t="s">
        <v>117</v>
      </c>
      <c r="B21" s="43">
        <v>31</v>
      </c>
      <c r="C21" s="45" t="s">
        <v>329</v>
      </c>
      <c r="D21" s="48">
        <v>50000000</v>
      </c>
      <c r="E21" s="43">
        <v>31</v>
      </c>
      <c r="F21" s="48">
        <f t="shared" si="0"/>
        <v>50000000</v>
      </c>
      <c r="G21" s="52">
        <v>28504500000</v>
      </c>
    </row>
    <row r="22" spans="1:7">
      <c r="A22" s="41" t="s">
        <v>118</v>
      </c>
      <c r="B22" s="43">
        <v>30</v>
      </c>
      <c r="C22" s="45" t="s">
        <v>329</v>
      </c>
      <c r="D22" s="48">
        <v>50000000</v>
      </c>
      <c r="E22" s="43">
        <v>30</v>
      </c>
      <c r="F22" s="48">
        <f t="shared" si="0"/>
        <v>50000000</v>
      </c>
      <c r="G22" s="52">
        <v>28504500000</v>
      </c>
    </row>
    <row r="23" spans="1:7">
      <c r="A23" s="41" t="s">
        <v>119</v>
      </c>
      <c r="B23" s="43">
        <v>31</v>
      </c>
      <c r="C23" s="45" t="s">
        <v>329</v>
      </c>
      <c r="D23" s="48">
        <v>50000000</v>
      </c>
      <c r="E23" s="43">
        <v>31</v>
      </c>
      <c r="F23" s="48">
        <f t="shared" si="0"/>
        <v>50000000</v>
      </c>
      <c r="G23" s="52">
        <v>28504500000</v>
      </c>
    </row>
    <row r="24" spans="1:7">
      <c r="A24" s="41" t="s">
        <v>120</v>
      </c>
      <c r="B24" s="43">
        <v>30</v>
      </c>
      <c r="C24" s="45" t="s">
        <v>329</v>
      </c>
      <c r="D24" s="48">
        <v>50000000</v>
      </c>
      <c r="E24" s="43">
        <v>30</v>
      </c>
      <c r="F24" s="48">
        <f t="shared" si="0"/>
        <v>50000000</v>
      </c>
      <c r="G24" s="52">
        <v>28504500000</v>
      </c>
    </row>
    <row r="25" spans="1:7">
      <c r="A25" s="41" t="s">
        <v>121</v>
      </c>
      <c r="B25" s="43">
        <v>31</v>
      </c>
      <c r="C25" s="45" t="s">
        <v>329</v>
      </c>
      <c r="D25" s="48">
        <v>50000000</v>
      </c>
      <c r="E25" s="43">
        <v>31</v>
      </c>
      <c r="F25" s="48">
        <f t="shared" si="0"/>
        <v>50000000</v>
      </c>
      <c r="G25" s="52">
        <v>28504500000</v>
      </c>
    </row>
    <row r="26" spans="1:7">
      <c r="A26" s="41" t="s">
        <v>122</v>
      </c>
      <c r="B26" s="43">
        <v>31</v>
      </c>
      <c r="C26" s="45" t="s">
        <v>329</v>
      </c>
      <c r="D26" s="48">
        <v>50000000</v>
      </c>
      <c r="E26" s="43">
        <v>31</v>
      </c>
      <c r="F26" s="48">
        <f t="shared" si="0"/>
        <v>50000000</v>
      </c>
      <c r="G26" s="52">
        <v>28504500000</v>
      </c>
    </row>
    <row r="27" spans="1:7">
      <c r="A27" s="41" t="s">
        <v>123</v>
      </c>
      <c r="B27" s="43">
        <v>30</v>
      </c>
      <c r="C27" s="45" t="s">
        <v>329</v>
      </c>
      <c r="D27" s="48">
        <v>50000000</v>
      </c>
      <c r="E27" s="43">
        <v>30</v>
      </c>
      <c r="F27" s="48">
        <f t="shared" si="0"/>
        <v>50000000</v>
      </c>
      <c r="G27" s="52">
        <v>28504500000</v>
      </c>
    </row>
    <row r="28" spans="1:7">
      <c r="A28" s="41" t="s">
        <v>124</v>
      </c>
      <c r="B28" s="43">
        <v>31</v>
      </c>
      <c r="C28" s="45" t="s">
        <v>329</v>
      </c>
      <c r="D28" s="48">
        <v>50000000</v>
      </c>
      <c r="E28" s="43">
        <v>31</v>
      </c>
      <c r="F28" s="48">
        <f t="shared" si="0"/>
        <v>50000000</v>
      </c>
      <c r="G28" s="52">
        <v>28504500000</v>
      </c>
    </row>
    <row r="29" spans="1:7">
      <c r="A29" s="41" t="s">
        <v>125</v>
      </c>
      <c r="B29" s="43">
        <v>30</v>
      </c>
      <c r="C29" s="45" t="s">
        <v>329</v>
      </c>
      <c r="D29" s="48">
        <v>50000000</v>
      </c>
      <c r="E29" s="43">
        <v>30</v>
      </c>
      <c r="F29" s="48">
        <f t="shared" si="0"/>
        <v>50000000</v>
      </c>
      <c r="G29" s="52">
        <v>28504500000</v>
      </c>
    </row>
    <row r="30" spans="1:7">
      <c r="A30" s="41" t="s">
        <v>126</v>
      </c>
      <c r="B30" s="43">
        <v>31</v>
      </c>
      <c r="C30" s="45" t="s">
        <v>329</v>
      </c>
      <c r="D30" s="48">
        <v>50000000</v>
      </c>
      <c r="E30" s="43">
        <v>31</v>
      </c>
      <c r="F30" s="48">
        <f t="shared" si="0"/>
        <v>50000000</v>
      </c>
      <c r="G30" s="52">
        <v>28504500000</v>
      </c>
    </row>
    <row r="31" spans="1:7">
      <c r="A31" s="41" t="s">
        <v>115</v>
      </c>
      <c r="B31" s="43">
        <v>31</v>
      </c>
      <c r="C31" s="45" t="s">
        <v>333</v>
      </c>
      <c r="D31" s="48">
        <v>50000000</v>
      </c>
      <c r="E31" s="43">
        <v>31</v>
      </c>
      <c r="F31" s="48">
        <f t="shared" si="0"/>
        <v>50000000</v>
      </c>
      <c r="G31" s="52">
        <v>28504500000</v>
      </c>
    </row>
    <row r="32" spans="1:7">
      <c r="A32" s="41" t="s">
        <v>116</v>
      </c>
      <c r="B32" s="43">
        <v>29</v>
      </c>
      <c r="C32" s="45" t="s">
        <v>333</v>
      </c>
      <c r="D32" s="48">
        <v>50000000</v>
      </c>
      <c r="E32" s="43">
        <v>29</v>
      </c>
      <c r="F32" s="48">
        <f t="shared" si="0"/>
        <v>50000000</v>
      </c>
      <c r="G32" s="52">
        <v>28504500000</v>
      </c>
    </row>
    <row r="33" spans="1:7">
      <c r="A33" s="41" t="s">
        <v>117</v>
      </c>
      <c r="B33" s="43">
        <v>31</v>
      </c>
      <c r="C33" s="45" t="s">
        <v>333</v>
      </c>
      <c r="D33" s="48">
        <v>50000000</v>
      </c>
      <c r="E33" s="43">
        <v>31</v>
      </c>
      <c r="F33" s="48">
        <f t="shared" si="0"/>
        <v>50000000</v>
      </c>
      <c r="G33" s="52">
        <v>28504500000</v>
      </c>
    </row>
    <row r="34" spans="1:7">
      <c r="A34" s="41" t="s">
        <v>118</v>
      </c>
      <c r="B34" s="43">
        <v>30</v>
      </c>
      <c r="C34" s="45" t="s">
        <v>333</v>
      </c>
      <c r="D34" s="48">
        <v>50000000</v>
      </c>
      <c r="E34" s="43">
        <v>30</v>
      </c>
      <c r="F34" s="48">
        <f t="shared" si="0"/>
        <v>50000000</v>
      </c>
      <c r="G34" s="52">
        <v>28504500000</v>
      </c>
    </row>
    <row r="35" spans="1:7">
      <c r="A35" s="41" t="s">
        <v>119</v>
      </c>
      <c r="B35" s="43">
        <v>31</v>
      </c>
      <c r="C35" s="45" t="s">
        <v>333</v>
      </c>
      <c r="D35" s="48">
        <v>50000000</v>
      </c>
      <c r="E35" s="43">
        <v>31</v>
      </c>
      <c r="F35" s="48">
        <f t="shared" si="0"/>
        <v>50000000</v>
      </c>
      <c r="G35" s="52">
        <v>28504500000</v>
      </c>
    </row>
    <row r="36" spans="1:7">
      <c r="A36" s="41" t="s">
        <v>120</v>
      </c>
      <c r="B36" s="43">
        <v>30</v>
      </c>
      <c r="C36" s="45" t="s">
        <v>333</v>
      </c>
      <c r="D36" s="48">
        <v>50000000</v>
      </c>
      <c r="E36" s="43">
        <v>30</v>
      </c>
      <c r="F36" s="48">
        <f t="shared" si="0"/>
        <v>50000000</v>
      </c>
      <c r="G36" s="52">
        <v>28504500000</v>
      </c>
    </row>
    <row r="37" spans="1:7">
      <c r="A37" s="41" t="s">
        <v>121</v>
      </c>
      <c r="B37" s="43">
        <v>31</v>
      </c>
      <c r="C37" s="45" t="s">
        <v>333</v>
      </c>
      <c r="D37" s="48">
        <v>50000000</v>
      </c>
      <c r="E37" s="43">
        <v>31</v>
      </c>
      <c r="F37" s="48">
        <f t="shared" si="0"/>
        <v>50000000</v>
      </c>
      <c r="G37" s="52">
        <v>28504500000</v>
      </c>
    </row>
    <row r="38" spans="1:7">
      <c r="A38" s="41" t="s">
        <v>122</v>
      </c>
      <c r="B38" s="43">
        <v>31</v>
      </c>
      <c r="C38" s="45" t="s">
        <v>333</v>
      </c>
      <c r="D38" s="48">
        <v>50000000</v>
      </c>
      <c r="E38" s="43">
        <v>31</v>
      </c>
      <c r="F38" s="48">
        <f t="shared" si="0"/>
        <v>50000000</v>
      </c>
      <c r="G38" s="52">
        <v>28504500000</v>
      </c>
    </row>
    <row r="39" spans="1:7">
      <c r="A39" s="41" t="s">
        <v>123</v>
      </c>
      <c r="B39" s="43">
        <v>30</v>
      </c>
      <c r="C39" s="45" t="s">
        <v>333</v>
      </c>
      <c r="D39" s="48">
        <v>50000000</v>
      </c>
      <c r="E39" s="43">
        <v>30</v>
      </c>
      <c r="F39" s="48">
        <f t="shared" si="0"/>
        <v>50000000</v>
      </c>
      <c r="G39" s="52">
        <v>28504500000</v>
      </c>
    </row>
    <row r="40" spans="1:7">
      <c r="A40" s="41" t="s">
        <v>124</v>
      </c>
      <c r="B40" s="43">
        <v>31</v>
      </c>
      <c r="C40" s="45" t="s">
        <v>333</v>
      </c>
      <c r="D40" s="48">
        <v>50000000</v>
      </c>
      <c r="E40" s="43">
        <v>31</v>
      </c>
      <c r="F40" s="48">
        <f t="shared" si="0"/>
        <v>50000000</v>
      </c>
      <c r="G40" s="52">
        <v>28504500000</v>
      </c>
    </row>
    <row r="41" spans="1:7">
      <c r="A41" s="41" t="s">
        <v>125</v>
      </c>
      <c r="B41" s="43">
        <v>30</v>
      </c>
      <c r="C41" s="45" t="s">
        <v>333</v>
      </c>
      <c r="D41" s="48">
        <v>50000000</v>
      </c>
      <c r="E41" s="43">
        <v>30</v>
      </c>
      <c r="F41" s="48">
        <f t="shared" si="0"/>
        <v>50000000</v>
      </c>
      <c r="G41" s="52">
        <v>28504500000</v>
      </c>
    </row>
    <row r="42" spans="1:7">
      <c r="A42" s="41" t="s">
        <v>126</v>
      </c>
      <c r="B42" s="43">
        <v>31</v>
      </c>
      <c r="C42" s="45" t="s">
        <v>333</v>
      </c>
      <c r="D42" s="48">
        <v>50000000</v>
      </c>
      <c r="E42" s="43">
        <v>31</v>
      </c>
      <c r="F42" s="48">
        <f t="shared" si="0"/>
        <v>50000000</v>
      </c>
      <c r="G42" s="52">
        <v>28504500000</v>
      </c>
    </row>
    <row r="43" spans="1:7">
      <c r="A43" s="41" t="s">
        <v>115</v>
      </c>
      <c r="B43" s="43">
        <v>31</v>
      </c>
      <c r="C43" s="45" t="s">
        <v>337</v>
      </c>
      <c r="D43" s="48">
        <v>40000000</v>
      </c>
      <c r="E43" s="43">
        <v>31</v>
      </c>
      <c r="F43" s="48">
        <f t="shared" si="0"/>
        <v>40000000</v>
      </c>
      <c r="G43" s="52">
        <v>22803600000</v>
      </c>
    </row>
    <row r="44" spans="1:7">
      <c r="A44" s="41" t="s">
        <v>116</v>
      </c>
      <c r="B44" s="43">
        <v>29</v>
      </c>
      <c r="C44" s="45" t="s">
        <v>337</v>
      </c>
      <c r="D44" s="48">
        <v>40000000</v>
      </c>
      <c r="E44" s="43">
        <v>29</v>
      </c>
      <c r="F44" s="48">
        <f t="shared" si="0"/>
        <v>40000000</v>
      </c>
      <c r="G44" s="52">
        <v>22803600000</v>
      </c>
    </row>
    <row r="45" spans="1:7">
      <c r="A45" s="41" t="s">
        <v>117</v>
      </c>
      <c r="B45" s="43">
        <v>31</v>
      </c>
      <c r="C45" s="45" t="s">
        <v>337</v>
      </c>
      <c r="D45" s="48">
        <v>40000000</v>
      </c>
      <c r="E45" s="43">
        <v>31</v>
      </c>
      <c r="F45" s="48">
        <f t="shared" si="0"/>
        <v>40000000</v>
      </c>
      <c r="G45" s="52">
        <v>22803600000</v>
      </c>
    </row>
    <row r="46" spans="1:7">
      <c r="A46" s="41" t="s">
        <v>118</v>
      </c>
      <c r="B46" s="43">
        <v>30</v>
      </c>
      <c r="C46" s="45" t="s">
        <v>337</v>
      </c>
      <c r="D46" s="48">
        <v>40000000</v>
      </c>
      <c r="E46" s="43">
        <v>30</v>
      </c>
      <c r="F46" s="48">
        <f t="shared" si="0"/>
        <v>40000000</v>
      </c>
      <c r="G46" s="52">
        <v>22803600000</v>
      </c>
    </row>
    <row r="47" spans="1:7">
      <c r="A47" s="41" t="s">
        <v>119</v>
      </c>
      <c r="B47" s="43">
        <v>31</v>
      </c>
      <c r="C47" s="45" t="s">
        <v>337</v>
      </c>
      <c r="D47" s="48">
        <v>40000000</v>
      </c>
      <c r="E47" s="43">
        <v>31</v>
      </c>
      <c r="F47" s="48">
        <f t="shared" si="0"/>
        <v>40000000</v>
      </c>
      <c r="G47" s="52">
        <v>22803600000</v>
      </c>
    </row>
    <row r="48" spans="1:7">
      <c r="A48" s="41" t="s">
        <v>120</v>
      </c>
      <c r="B48" s="43">
        <v>30</v>
      </c>
      <c r="C48" s="45" t="s">
        <v>337</v>
      </c>
      <c r="D48" s="48">
        <v>40000000</v>
      </c>
      <c r="E48" s="43">
        <v>30</v>
      </c>
      <c r="F48" s="48">
        <f t="shared" si="0"/>
        <v>40000000</v>
      </c>
      <c r="G48" s="52">
        <v>22803600000</v>
      </c>
    </row>
    <row r="49" spans="1:7">
      <c r="A49" s="41" t="s">
        <v>121</v>
      </c>
      <c r="B49" s="43">
        <v>31</v>
      </c>
      <c r="C49" s="45" t="s">
        <v>337</v>
      </c>
      <c r="D49" s="48">
        <v>40000000</v>
      </c>
      <c r="E49" s="43">
        <v>31</v>
      </c>
      <c r="F49" s="48">
        <f t="shared" si="0"/>
        <v>40000000</v>
      </c>
      <c r="G49" s="52">
        <v>22803600000</v>
      </c>
    </row>
    <row r="50" spans="1:7">
      <c r="A50" s="41" t="s">
        <v>122</v>
      </c>
      <c r="B50" s="43">
        <v>31</v>
      </c>
      <c r="C50" s="45" t="s">
        <v>337</v>
      </c>
      <c r="D50" s="48">
        <v>40000000</v>
      </c>
      <c r="E50" s="43">
        <v>31</v>
      </c>
      <c r="F50" s="48">
        <f t="shared" si="0"/>
        <v>40000000</v>
      </c>
      <c r="G50" s="52">
        <v>22803600000</v>
      </c>
    </row>
    <row r="51" spans="1:7">
      <c r="A51" s="41" t="s">
        <v>123</v>
      </c>
      <c r="B51" s="43">
        <v>30</v>
      </c>
      <c r="C51" s="45" t="s">
        <v>337</v>
      </c>
      <c r="D51" s="48">
        <v>40000000</v>
      </c>
      <c r="E51" s="43">
        <v>30</v>
      </c>
      <c r="F51" s="48">
        <f t="shared" ref="F51:F78" si="1">(D51 / B51) * E51</f>
        <v>40000000</v>
      </c>
      <c r="G51" s="52">
        <v>22803600000</v>
      </c>
    </row>
    <row r="52" spans="1:7">
      <c r="A52" s="41" t="s">
        <v>124</v>
      </c>
      <c r="B52" s="43">
        <v>31</v>
      </c>
      <c r="C52" s="45" t="s">
        <v>337</v>
      </c>
      <c r="D52" s="48">
        <v>40000000</v>
      </c>
      <c r="E52" s="43">
        <v>31</v>
      </c>
      <c r="F52" s="48">
        <f t="shared" si="1"/>
        <v>40000000</v>
      </c>
      <c r="G52" s="52">
        <v>22803600000</v>
      </c>
    </row>
    <row r="53" spans="1:7">
      <c r="A53" s="41" t="s">
        <v>125</v>
      </c>
      <c r="B53" s="43">
        <v>30</v>
      </c>
      <c r="C53" s="45" t="s">
        <v>337</v>
      </c>
      <c r="D53" s="48">
        <v>40000000</v>
      </c>
      <c r="E53" s="43">
        <v>30</v>
      </c>
      <c r="F53" s="48">
        <f t="shared" si="1"/>
        <v>40000000</v>
      </c>
      <c r="G53" s="52">
        <v>22803600000</v>
      </c>
    </row>
    <row r="54" spans="1:7">
      <c r="A54" s="41" t="s">
        <v>126</v>
      </c>
      <c r="B54" s="43">
        <v>31</v>
      </c>
      <c r="C54" s="45" t="s">
        <v>337</v>
      </c>
      <c r="D54" s="48">
        <v>40000000</v>
      </c>
      <c r="E54" s="43">
        <v>31</v>
      </c>
      <c r="F54" s="48">
        <f t="shared" si="1"/>
        <v>40000000</v>
      </c>
      <c r="G54" s="52">
        <v>22803600000</v>
      </c>
    </row>
    <row r="55" spans="1:7">
      <c r="A55" s="41" t="s">
        <v>115</v>
      </c>
      <c r="B55" s="43">
        <v>31</v>
      </c>
      <c r="C55" s="45" t="s">
        <v>340</v>
      </c>
      <c r="D55" s="48">
        <v>20000000000</v>
      </c>
      <c r="E55" s="43">
        <v>31</v>
      </c>
      <c r="F55" s="48">
        <f t="shared" si="1"/>
        <v>20000000000</v>
      </c>
      <c r="G55" s="52">
        <v>20000000000</v>
      </c>
    </row>
    <row r="56" spans="1:7">
      <c r="A56" s="41" t="s">
        <v>116</v>
      </c>
      <c r="B56" s="43">
        <v>29</v>
      </c>
      <c r="C56" s="45" t="s">
        <v>340</v>
      </c>
      <c r="D56" s="48">
        <v>20000000000</v>
      </c>
      <c r="E56" s="43">
        <v>29</v>
      </c>
      <c r="F56" s="48">
        <f t="shared" si="1"/>
        <v>20000000000</v>
      </c>
      <c r="G56" s="52">
        <v>20000000000</v>
      </c>
    </row>
    <row r="57" spans="1:7">
      <c r="A57" s="41" t="s">
        <v>117</v>
      </c>
      <c r="B57" s="43">
        <v>31</v>
      </c>
      <c r="C57" s="45" t="s">
        <v>340</v>
      </c>
      <c r="D57" s="48">
        <v>20000000000</v>
      </c>
      <c r="E57" s="43">
        <v>31</v>
      </c>
      <c r="F57" s="48">
        <f t="shared" si="1"/>
        <v>20000000000</v>
      </c>
      <c r="G57" s="52">
        <v>20000000000</v>
      </c>
    </row>
    <row r="58" spans="1:7">
      <c r="A58" s="41" t="s">
        <v>118</v>
      </c>
      <c r="B58" s="43">
        <v>30</v>
      </c>
      <c r="C58" s="45" t="s">
        <v>340</v>
      </c>
      <c r="D58" s="48">
        <v>20000000000</v>
      </c>
      <c r="E58" s="43">
        <v>30</v>
      </c>
      <c r="F58" s="48">
        <f t="shared" si="1"/>
        <v>20000000000</v>
      </c>
      <c r="G58" s="52">
        <v>20000000000</v>
      </c>
    </row>
    <row r="59" spans="1:7">
      <c r="A59" s="41" t="s">
        <v>119</v>
      </c>
      <c r="B59" s="43">
        <v>31</v>
      </c>
      <c r="C59" s="45" t="s">
        <v>340</v>
      </c>
      <c r="D59" s="48">
        <v>20000000000</v>
      </c>
      <c r="E59" s="43">
        <v>31</v>
      </c>
      <c r="F59" s="48">
        <f t="shared" si="1"/>
        <v>20000000000</v>
      </c>
      <c r="G59" s="52">
        <v>20000000000</v>
      </c>
    </row>
    <row r="60" spans="1:7">
      <c r="A60" s="41" t="s">
        <v>120</v>
      </c>
      <c r="B60" s="43">
        <v>30</v>
      </c>
      <c r="C60" s="45" t="s">
        <v>340</v>
      </c>
      <c r="D60" s="48">
        <v>20000000000</v>
      </c>
      <c r="E60" s="43">
        <v>30</v>
      </c>
      <c r="F60" s="48">
        <f t="shared" si="1"/>
        <v>20000000000</v>
      </c>
      <c r="G60" s="52">
        <v>20000000000</v>
      </c>
    </row>
    <row r="61" spans="1:7">
      <c r="A61" s="41" t="s">
        <v>121</v>
      </c>
      <c r="B61" s="43">
        <v>31</v>
      </c>
      <c r="C61" s="45" t="s">
        <v>340</v>
      </c>
      <c r="D61" s="48">
        <v>20000000000</v>
      </c>
      <c r="E61" s="43">
        <v>31</v>
      </c>
      <c r="F61" s="48">
        <f t="shared" si="1"/>
        <v>20000000000</v>
      </c>
      <c r="G61" s="52">
        <v>20000000000</v>
      </c>
    </row>
    <row r="62" spans="1:7">
      <c r="A62" s="41" t="s">
        <v>122</v>
      </c>
      <c r="B62" s="43">
        <v>31</v>
      </c>
      <c r="C62" s="45" t="s">
        <v>340</v>
      </c>
      <c r="D62" s="48">
        <v>20000000000</v>
      </c>
      <c r="E62" s="43">
        <v>31</v>
      </c>
      <c r="F62" s="48">
        <f t="shared" si="1"/>
        <v>20000000000</v>
      </c>
      <c r="G62" s="52">
        <v>20000000000</v>
      </c>
    </row>
    <row r="63" spans="1:7">
      <c r="A63" s="41" t="s">
        <v>123</v>
      </c>
      <c r="B63" s="43">
        <v>30</v>
      </c>
      <c r="C63" s="45" t="s">
        <v>340</v>
      </c>
      <c r="D63" s="48">
        <v>20000000000</v>
      </c>
      <c r="E63" s="43">
        <v>30</v>
      </c>
      <c r="F63" s="48">
        <f t="shared" si="1"/>
        <v>20000000000</v>
      </c>
      <c r="G63" s="52">
        <v>20000000000</v>
      </c>
    </row>
    <row r="64" spans="1:7">
      <c r="A64" s="41" t="s">
        <v>124</v>
      </c>
      <c r="B64" s="43">
        <v>31</v>
      </c>
      <c r="C64" s="45" t="s">
        <v>340</v>
      </c>
      <c r="D64" s="48">
        <v>20000000000</v>
      </c>
      <c r="E64" s="43">
        <v>31</v>
      </c>
      <c r="F64" s="48">
        <f t="shared" si="1"/>
        <v>20000000000</v>
      </c>
      <c r="G64" s="52">
        <v>20000000000</v>
      </c>
    </row>
    <row r="65" spans="1:7">
      <c r="A65" s="41" t="s">
        <v>125</v>
      </c>
      <c r="B65" s="43">
        <v>30</v>
      </c>
      <c r="C65" s="45" t="s">
        <v>340</v>
      </c>
      <c r="D65" s="48">
        <v>20000000000</v>
      </c>
      <c r="E65" s="43">
        <v>30</v>
      </c>
      <c r="F65" s="48">
        <f t="shared" si="1"/>
        <v>20000000000</v>
      </c>
      <c r="G65" s="52">
        <v>20000000000</v>
      </c>
    </row>
    <row r="66" spans="1:7">
      <c r="A66" s="41" t="s">
        <v>126</v>
      </c>
      <c r="B66" s="43">
        <v>31</v>
      </c>
      <c r="C66" s="45" t="s">
        <v>340</v>
      </c>
      <c r="D66" s="48">
        <v>20000000000</v>
      </c>
      <c r="E66" s="43">
        <v>31</v>
      </c>
      <c r="F66" s="48">
        <f t="shared" si="1"/>
        <v>20000000000</v>
      </c>
      <c r="G66" s="52">
        <v>20000000000</v>
      </c>
    </row>
    <row r="67" spans="1:7">
      <c r="A67" s="41" t="s">
        <v>115</v>
      </c>
      <c r="B67" s="43">
        <v>31</v>
      </c>
      <c r="C67" s="45" t="s">
        <v>343</v>
      </c>
      <c r="D67" s="48">
        <v>5667000000</v>
      </c>
      <c r="E67" s="43">
        <v>31</v>
      </c>
      <c r="F67" s="48">
        <f t="shared" si="1"/>
        <v>5667000000</v>
      </c>
      <c r="G67" s="52">
        <v>5667000000</v>
      </c>
    </row>
    <row r="68" spans="1:7">
      <c r="A68" s="41" t="s">
        <v>116</v>
      </c>
      <c r="B68" s="43">
        <v>29</v>
      </c>
      <c r="C68" s="45" t="s">
        <v>343</v>
      </c>
      <c r="D68" s="48">
        <v>5667000000</v>
      </c>
      <c r="E68" s="43">
        <v>29</v>
      </c>
      <c r="F68" s="48">
        <f t="shared" si="1"/>
        <v>5667000000</v>
      </c>
      <c r="G68" s="52">
        <v>5667000000</v>
      </c>
    </row>
    <row r="69" spans="1:7">
      <c r="A69" s="41" t="s">
        <v>117</v>
      </c>
      <c r="B69" s="43">
        <v>31</v>
      </c>
      <c r="C69" s="45" t="s">
        <v>343</v>
      </c>
      <c r="D69" s="48">
        <v>5667000000</v>
      </c>
      <c r="E69" s="43">
        <v>31</v>
      </c>
      <c r="F69" s="48">
        <f t="shared" si="1"/>
        <v>5667000000</v>
      </c>
      <c r="G69" s="52">
        <v>5667000000</v>
      </c>
    </row>
    <row r="70" spans="1:7">
      <c r="A70" s="41" t="s">
        <v>118</v>
      </c>
      <c r="B70" s="43">
        <v>30</v>
      </c>
      <c r="C70" s="45" t="s">
        <v>343</v>
      </c>
      <c r="D70" s="48">
        <v>5667000000</v>
      </c>
      <c r="E70" s="43">
        <v>30</v>
      </c>
      <c r="F70" s="48">
        <f t="shared" si="1"/>
        <v>5667000000</v>
      </c>
      <c r="G70" s="52">
        <v>5667000000</v>
      </c>
    </row>
    <row r="71" spans="1:7">
      <c r="A71" s="41" t="s">
        <v>119</v>
      </c>
      <c r="B71" s="43">
        <v>31</v>
      </c>
      <c r="C71" s="45" t="s">
        <v>343</v>
      </c>
      <c r="D71" s="48">
        <v>5667000000</v>
      </c>
      <c r="E71" s="43">
        <v>31</v>
      </c>
      <c r="F71" s="48">
        <f t="shared" si="1"/>
        <v>5667000000</v>
      </c>
      <c r="G71" s="52">
        <v>5667000000</v>
      </c>
    </row>
    <row r="72" spans="1:7">
      <c r="A72" s="41" t="s">
        <v>120</v>
      </c>
      <c r="B72" s="43">
        <v>30</v>
      </c>
      <c r="C72" s="45" t="s">
        <v>343</v>
      </c>
      <c r="D72" s="48">
        <v>5667000000</v>
      </c>
      <c r="E72" s="43">
        <v>30</v>
      </c>
      <c r="F72" s="48">
        <f t="shared" si="1"/>
        <v>5667000000</v>
      </c>
      <c r="G72" s="52">
        <v>5667000000</v>
      </c>
    </row>
    <row r="73" spans="1:7">
      <c r="A73" s="41" t="s">
        <v>121</v>
      </c>
      <c r="B73" s="43">
        <v>31</v>
      </c>
      <c r="C73" s="45" t="s">
        <v>343</v>
      </c>
      <c r="D73" s="48">
        <v>5667000000</v>
      </c>
      <c r="E73" s="43">
        <v>31</v>
      </c>
      <c r="F73" s="48">
        <f t="shared" si="1"/>
        <v>5667000000</v>
      </c>
      <c r="G73" s="52">
        <v>5667000000</v>
      </c>
    </row>
    <row r="74" spans="1:7">
      <c r="A74" s="41" t="s">
        <v>122</v>
      </c>
      <c r="B74" s="43">
        <v>31</v>
      </c>
      <c r="C74" s="45" t="s">
        <v>343</v>
      </c>
      <c r="D74" s="48">
        <v>5667000000</v>
      </c>
      <c r="E74" s="43">
        <v>31</v>
      </c>
      <c r="F74" s="48">
        <f t="shared" si="1"/>
        <v>5667000000</v>
      </c>
      <c r="G74" s="52">
        <v>5667000000</v>
      </c>
    </row>
    <row r="75" spans="1:7">
      <c r="A75" s="41" t="s">
        <v>123</v>
      </c>
      <c r="B75" s="43">
        <v>30</v>
      </c>
      <c r="C75" s="45" t="s">
        <v>343</v>
      </c>
      <c r="D75" s="48">
        <v>5667000000</v>
      </c>
      <c r="E75" s="43">
        <v>30</v>
      </c>
      <c r="F75" s="48">
        <f t="shared" si="1"/>
        <v>5667000000</v>
      </c>
      <c r="G75" s="52">
        <v>5667000000</v>
      </c>
    </row>
    <row r="76" spans="1:7">
      <c r="A76" s="41" t="s">
        <v>124</v>
      </c>
      <c r="B76" s="43">
        <v>31</v>
      </c>
      <c r="C76" s="45" t="s">
        <v>343</v>
      </c>
      <c r="D76" s="48">
        <v>5667000000</v>
      </c>
      <c r="E76" s="43">
        <v>31</v>
      </c>
      <c r="F76" s="48">
        <f t="shared" si="1"/>
        <v>5667000000</v>
      </c>
      <c r="G76" s="52">
        <v>5667000000</v>
      </c>
    </row>
    <row r="77" spans="1:7">
      <c r="A77" s="41" t="s">
        <v>125</v>
      </c>
      <c r="B77" s="43">
        <v>30</v>
      </c>
      <c r="C77" s="45" t="s">
        <v>343</v>
      </c>
      <c r="D77" s="48">
        <v>5667000000</v>
      </c>
      <c r="E77" s="43">
        <v>30</v>
      </c>
      <c r="F77" s="48">
        <f t="shared" si="1"/>
        <v>5667000000</v>
      </c>
      <c r="G77" s="52">
        <v>5667000000</v>
      </c>
    </row>
    <row r="78" spans="1:7">
      <c r="A78" s="41" t="s">
        <v>126</v>
      </c>
      <c r="B78" s="43">
        <v>31</v>
      </c>
      <c r="C78" s="45" t="s">
        <v>343</v>
      </c>
      <c r="D78" s="48">
        <v>5667000000</v>
      </c>
      <c r="E78" s="43">
        <v>31</v>
      </c>
      <c r="F78" s="48">
        <f t="shared" si="1"/>
        <v>5667000000</v>
      </c>
      <c r="G78" s="52">
        <v>5667000000</v>
      </c>
    </row>
    <row r="79" spans="1:7">
      <c r="A79" s="5"/>
      <c r="B79" s="44"/>
      <c r="C79" s="23"/>
      <c r="D79" s="49"/>
      <c r="E79" s="44"/>
      <c r="F79" s="55" t="s">
        <v>127</v>
      </c>
      <c r="G79" s="54">
        <v>1265755200000</v>
      </c>
    </row>
    <row r="80" spans="1:7">
      <c r="F80" s="56" t="s">
        <v>128</v>
      </c>
      <c r="G80" s="53">
        <v>105479600000</v>
      </c>
    </row>
  </sheetData>
  <mergeCells count="1">
    <mergeCell ref="A6:B6"/>
  </mergeCells>
  <hyperlinks>
    <hyperlink ref="A4" location="TipoCambio!A1" display="Tipos de Cambio Utilizados" xr:uid="{00000000-0004-0000-1300-000000000000}"/>
    <hyperlink ref="C6" location="Consolidado!A1" display="Consolidado" xr:uid="{00000000-0004-0000-1300-000001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"/>
  <sheetViews>
    <sheetView workbookViewId="0"/>
  </sheetViews>
  <sheetFormatPr baseColWidth="10" defaultColWidth="9.140625" defaultRowHeight="15"/>
  <cols>
    <col min="1" max="2" width="26.28515625" customWidth="1"/>
    <col min="3" max="3" width="28.42578125" customWidth="1"/>
  </cols>
  <sheetData>
    <row r="2" spans="1:3">
      <c r="A2" s="144" t="s">
        <v>60</v>
      </c>
      <c r="B2" s="145"/>
      <c r="C2" s="146"/>
    </row>
    <row r="3" spans="1:3">
      <c r="A3" s="1" t="s">
        <v>61</v>
      </c>
      <c r="B3" s="2" t="s">
        <v>62</v>
      </c>
      <c r="C3" s="3" t="s">
        <v>63</v>
      </c>
    </row>
    <row r="4" spans="1:3">
      <c r="A4" s="4" t="s">
        <v>64</v>
      </c>
      <c r="B4" s="8">
        <v>570.09</v>
      </c>
      <c r="C4" s="6" t="s">
        <v>65</v>
      </c>
    </row>
    <row r="5" spans="1:3">
      <c r="A5" s="5"/>
      <c r="B5" s="9"/>
      <c r="C5" s="7"/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2"/>
  <sheetViews>
    <sheetView workbookViewId="0"/>
  </sheetViews>
  <sheetFormatPr baseColWidth="10" defaultColWidth="9.140625" defaultRowHeight="15"/>
  <cols>
    <col min="1" max="1" width="55.28515625" customWidth="1"/>
    <col min="2" max="2" width="15.85546875" customWidth="1"/>
    <col min="3" max="3" width="16.42578125" customWidth="1"/>
    <col min="4" max="4" width="26.5703125" customWidth="1"/>
    <col min="5" max="5" width="24.140625" customWidth="1"/>
    <col min="6" max="6" width="9.7109375" customWidth="1"/>
    <col min="7" max="7" width="10" customWidth="1"/>
    <col min="8" max="8" width="8.42578125" customWidth="1"/>
    <col min="9" max="9" width="20.42578125" customWidth="1"/>
    <col min="10" max="10" width="23.85546875" customWidth="1"/>
    <col min="11" max="11" width="20.42578125" customWidth="1"/>
    <col min="12" max="12" width="24.42578125" customWidth="1"/>
    <col min="13" max="13" width="9.85546875" customWidth="1"/>
    <col min="14" max="14" width="25.28515625" customWidth="1"/>
    <col min="15" max="15" width="11.5703125" customWidth="1"/>
    <col min="16" max="16" width="25.140625" customWidth="1"/>
    <col min="17" max="17" width="24" customWidth="1"/>
  </cols>
  <sheetData>
    <row r="1" spans="1:17" ht="18">
      <c r="D1" s="10" t="s">
        <v>66</v>
      </c>
    </row>
    <row r="2" spans="1:17" ht="18">
      <c r="D2" s="10" t="s">
        <v>67</v>
      </c>
    </row>
    <row r="3" spans="1:17" ht="18">
      <c r="D3" s="10" t="s">
        <v>68</v>
      </c>
    </row>
    <row r="6" spans="1:17" ht="15.75">
      <c r="A6" s="11" t="s">
        <v>69</v>
      </c>
    </row>
    <row r="8" spans="1:17">
      <c r="E8" s="12">
        <v>2018</v>
      </c>
      <c r="F8" s="147">
        <v>2019</v>
      </c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8"/>
    </row>
    <row r="9" spans="1:17" ht="39">
      <c r="A9" s="12" t="s">
        <v>1</v>
      </c>
      <c r="B9" s="13" t="s">
        <v>70</v>
      </c>
      <c r="C9" s="13" t="s">
        <v>71</v>
      </c>
      <c r="D9" s="13"/>
      <c r="E9" s="13" t="s">
        <v>72</v>
      </c>
      <c r="F9" s="13" t="s">
        <v>73</v>
      </c>
      <c r="G9" s="13" t="s">
        <v>74</v>
      </c>
      <c r="H9" s="13" t="s">
        <v>75</v>
      </c>
      <c r="I9" s="13" t="s">
        <v>76</v>
      </c>
      <c r="J9" s="13" t="s">
        <v>77</v>
      </c>
      <c r="K9" s="13" t="s">
        <v>78</v>
      </c>
      <c r="L9" s="13" t="s">
        <v>79</v>
      </c>
      <c r="M9" s="13" t="s">
        <v>80</v>
      </c>
      <c r="N9" s="13" t="s">
        <v>81</v>
      </c>
      <c r="O9" s="13" t="s">
        <v>82</v>
      </c>
      <c r="P9" s="13" t="s">
        <v>83</v>
      </c>
      <c r="Q9" s="14" t="s">
        <v>84</v>
      </c>
    </row>
    <row r="10" spans="1:17">
      <c r="A10" s="15" t="s">
        <v>28</v>
      </c>
      <c r="B10" s="16"/>
      <c r="C10" s="16" t="s">
        <v>4</v>
      </c>
      <c r="D10" s="16" t="s">
        <v>85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>
        <v>547751620</v>
      </c>
      <c r="O10" s="16" t="s">
        <v>4</v>
      </c>
      <c r="P10" s="16" t="s">
        <v>4</v>
      </c>
      <c r="Q10" s="17">
        <v>134949080</v>
      </c>
    </row>
    <row r="11" spans="1:17">
      <c r="D11" t="s">
        <v>86</v>
      </c>
      <c r="N11" t="s">
        <v>87</v>
      </c>
      <c r="Q11" t="s">
        <v>87</v>
      </c>
    </row>
    <row r="13" spans="1:17" ht="15.75">
      <c r="A13" s="11" t="s">
        <v>88</v>
      </c>
    </row>
    <row r="15" spans="1:17">
      <c r="E15" s="12"/>
      <c r="F15" s="147">
        <v>2019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8"/>
    </row>
    <row r="16" spans="1:17" ht="39">
      <c r="A16" s="12" t="s">
        <v>1</v>
      </c>
      <c r="B16" s="13" t="s">
        <v>89</v>
      </c>
      <c r="C16" s="13" t="s">
        <v>71</v>
      </c>
      <c r="D16" s="13"/>
      <c r="E16" s="13"/>
      <c r="F16" s="13" t="s">
        <v>73</v>
      </c>
      <c r="G16" s="13" t="s">
        <v>74</v>
      </c>
      <c r="H16" s="13" t="s">
        <v>75</v>
      </c>
      <c r="I16" s="13" t="s">
        <v>76</v>
      </c>
      <c r="J16" s="13" t="s">
        <v>77</v>
      </c>
      <c r="K16" s="13" t="s">
        <v>78</v>
      </c>
      <c r="L16" s="13" t="s">
        <v>79</v>
      </c>
      <c r="M16" s="13" t="s">
        <v>80</v>
      </c>
      <c r="N16" s="13" t="s">
        <v>81</v>
      </c>
      <c r="O16" s="13" t="s">
        <v>82</v>
      </c>
      <c r="P16" s="13" t="s">
        <v>83</v>
      </c>
      <c r="Q16" s="14" t="s">
        <v>84</v>
      </c>
    </row>
    <row r="17" spans="1:17">
      <c r="A17" s="15" t="s">
        <v>24</v>
      </c>
      <c r="B17" s="16">
        <f>Q17</f>
        <v>159610670</v>
      </c>
      <c r="C17" s="16" t="s">
        <v>4</v>
      </c>
      <c r="D17" s="16" t="s">
        <v>85</v>
      </c>
      <c r="E17" s="16"/>
      <c r="F17" s="16" t="s">
        <v>4</v>
      </c>
      <c r="G17" s="16" t="s">
        <v>4</v>
      </c>
      <c r="H17" s="16" t="s">
        <v>4</v>
      </c>
      <c r="I17" s="16" t="s">
        <v>4</v>
      </c>
      <c r="J17" s="16" t="s">
        <v>4</v>
      </c>
      <c r="K17" s="16" t="s">
        <v>4</v>
      </c>
      <c r="L17" s="16" t="s">
        <v>4</v>
      </c>
      <c r="M17" s="16" t="s">
        <v>4</v>
      </c>
      <c r="N17" s="16" t="s">
        <v>4</v>
      </c>
      <c r="O17" s="16" t="s">
        <v>4</v>
      </c>
      <c r="P17" s="16" t="s">
        <v>4</v>
      </c>
      <c r="Q17" s="17">
        <v>159610670</v>
      </c>
    </row>
    <row r="18" spans="1:17">
      <c r="D18" t="s">
        <v>86</v>
      </c>
      <c r="Q18" t="s">
        <v>87</v>
      </c>
    </row>
    <row r="21" spans="1:17">
      <c r="A21" s="15" t="s">
        <v>42</v>
      </c>
      <c r="B21" s="16">
        <f>Q21</f>
        <v>2789290870</v>
      </c>
      <c r="C21" s="16" t="s">
        <v>4</v>
      </c>
      <c r="D21" s="16" t="s">
        <v>85</v>
      </c>
      <c r="E21" s="16"/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7">
        <v>2789290870</v>
      </c>
    </row>
    <row r="22" spans="1:17">
      <c r="D22" t="s">
        <v>86</v>
      </c>
      <c r="Q22" t="s">
        <v>87</v>
      </c>
    </row>
    <row r="25" spans="1:17">
      <c r="A25" s="15" t="s">
        <v>43</v>
      </c>
      <c r="B25" s="16">
        <f>Q25</f>
        <v>5019480310</v>
      </c>
      <c r="C25" s="16" t="s">
        <v>4</v>
      </c>
      <c r="D25" s="16" t="s">
        <v>85</v>
      </c>
      <c r="E25" s="16"/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7">
        <v>5019480310</v>
      </c>
    </row>
    <row r="26" spans="1:17">
      <c r="D26" t="s">
        <v>86</v>
      </c>
      <c r="Q26" t="s">
        <v>87</v>
      </c>
    </row>
    <row r="29" spans="1:17">
      <c r="A29" s="15" t="s">
        <v>29</v>
      </c>
      <c r="B29" s="16">
        <f>Q29</f>
        <v>1038501560</v>
      </c>
      <c r="C29" s="16" t="s">
        <v>4</v>
      </c>
      <c r="D29" s="16" t="s">
        <v>85</v>
      </c>
      <c r="E29" s="16"/>
      <c r="F29" s="16" t="s">
        <v>4</v>
      </c>
      <c r="G29" s="16" t="s">
        <v>4</v>
      </c>
      <c r="H29" s="16" t="s">
        <v>4</v>
      </c>
      <c r="I29" s="16" t="s">
        <v>4</v>
      </c>
      <c r="J29" s="16" t="s">
        <v>4</v>
      </c>
      <c r="K29" s="16" t="s">
        <v>4</v>
      </c>
      <c r="L29" s="16" t="s">
        <v>4</v>
      </c>
      <c r="M29" s="16" t="s">
        <v>4</v>
      </c>
      <c r="N29" s="16" t="s">
        <v>4</v>
      </c>
      <c r="O29" s="16" t="s">
        <v>4</v>
      </c>
      <c r="P29" s="16" t="s">
        <v>4</v>
      </c>
      <c r="Q29" s="17">
        <v>1038501560</v>
      </c>
    </row>
    <row r="30" spans="1:17">
      <c r="D30" t="s">
        <v>86</v>
      </c>
      <c r="Q30" t="s">
        <v>87</v>
      </c>
    </row>
    <row r="33" spans="1:17">
      <c r="A33" s="15" t="s">
        <v>44</v>
      </c>
      <c r="B33" s="16">
        <f>Q33</f>
        <v>1019007540</v>
      </c>
      <c r="C33" s="16" t="s">
        <v>4</v>
      </c>
      <c r="D33" s="16" t="s">
        <v>85</v>
      </c>
      <c r="E33" s="16"/>
      <c r="F33" s="16" t="s">
        <v>4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4</v>
      </c>
      <c r="L33" s="16" t="s">
        <v>4</v>
      </c>
      <c r="M33" s="16" t="s">
        <v>4</v>
      </c>
      <c r="N33" s="16" t="s">
        <v>4</v>
      </c>
      <c r="O33" s="16" t="s">
        <v>4</v>
      </c>
      <c r="P33" s="16" t="s">
        <v>4</v>
      </c>
      <c r="Q33" s="17">
        <v>1019007540</v>
      </c>
    </row>
    <row r="34" spans="1:17">
      <c r="D34" t="s">
        <v>86</v>
      </c>
      <c r="Q34" t="s">
        <v>87</v>
      </c>
    </row>
    <row r="37" spans="1:17">
      <c r="A37" s="15" t="s">
        <v>50</v>
      </c>
      <c r="B37" s="16">
        <f>Q37</f>
        <v>6018434520</v>
      </c>
      <c r="C37" s="16" t="s">
        <v>4</v>
      </c>
      <c r="D37" s="16" t="s">
        <v>85</v>
      </c>
      <c r="E37" s="16"/>
      <c r="F37" s="16" t="s">
        <v>4</v>
      </c>
      <c r="G37" s="16" t="s">
        <v>4</v>
      </c>
      <c r="H37" s="16" t="s">
        <v>4</v>
      </c>
      <c r="I37" s="16" t="s">
        <v>4</v>
      </c>
      <c r="J37" s="16" t="s">
        <v>4</v>
      </c>
      <c r="K37" s="16" t="s">
        <v>4</v>
      </c>
      <c r="L37" s="16" t="s">
        <v>4</v>
      </c>
      <c r="M37" s="16" t="s">
        <v>4</v>
      </c>
      <c r="N37" s="16" t="s">
        <v>4</v>
      </c>
      <c r="O37" s="16" t="s">
        <v>4</v>
      </c>
      <c r="P37" s="16" t="s">
        <v>4</v>
      </c>
      <c r="Q37" s="17">
        <v>6018434520</v>
      </c>
    </row>
    <row r="38" spans="1:17">
      <c r="D38" t="s">
        <v>86</v>
      </c>
      <c r="Q38" t="s">
        <v>87</v>
      </c>
    </row>
    <row r="41" spans="1:17">
      <c r="A41" s="15" t="s">
        <v>46</v>
      </c>
      <c r="B41" s="16">
        <f>Q41</f>
        <v>10918139340</v>
      </c>
      <c r="C41" s="16" t="s">
        <v>4</v>
      </c>
      <c r="D41" s="16" t="s">
        <v>85</v>
      </c>
      <c r="E41" s="16"/>
      <c r="F41" s="16" t="s">
        <v>4</v>
      </c>
      <c r="G41" s="16" t="s">
        <v>4</v>
      </c>
      <c r="H41" s="16" t="s">
        <v>4</v>
      </c>
      <c r="I41" s="16" t="s">
        <v>4</v>
      </c>
      <c r="J41" s="16" t="s">
        <v>4</v>
      </c>
      <c r="K41" s="16" t="s">
        <v>4</v>
      </c>
      <c r="L41" s="16" t="s">
        <v>4</v>
      </c>
      <c r="M41" s="16" t="s">
        <v>4</v>
      </c>
      <c r="N41" s="16" t="s">
        <v>4</v>
      </c>
      <c r="O41" s="16" t="s">
        <v>4</v>
      </c>
      <c r="P41" s="16" t="s">
        <v>4</v>
      </c>
      <c r="Q41" s="17">
        <v>10918139340</v>
      </c>
    </row>
    <row r="42" spans="1:17">
      <c r="D42" t="s">
        <v>86</v>
      </c>
      <c r="Q42" t="s">
        <v>87</v>
      </c>
    </row>
    <row r="45" spans="1:17">
      <c r="A45" s="15" t="s">
        <v>31</v>
      </c>
      <c r="B45" s="16">
        <f>Q45</f>
        <v>9407092310</v>
      </c>
      <c r="C45" s="16" t="s">
        <v>4</v>
      </c>
      <c r="D45" s="16" t="s">
        <v>85</v>
      </c>
      <c r="E45" s="16"/>
      <c r="F45" s="16" t="s">
        <v>4</v>
      </c>
      <c r="G45" s="16" t="s">
        <v>4</v>
      </c>
      <c r="H45" s="16" t="s">
        <v>4</v>
      </c>
      <c r="I45" s="16" t="s">
        <v>4</v>
      </c>
      <c r="J45" s="16" t="s">
        <v>4</v>
      </c>
      <c r="K45" s="16" t="s">
        <v>4</v>
      </c>
      <c r="L45" s="16" t="s">
        <v>4</v>
      </c>
      <c r="M45" s="16" t="s">
        <v>4</v>
      </c>
      <c r="N45" s="16" t="s">
        <v>4</v>
      </c>
      <c r="O45" s="16" t="s">
        <v>4</v>
      </c>
      <c r="P45" s="16" t="s">
        <v>4</v>
      </c>
      <c r="Q45" s="17">
        <v>9407092310</v>
      </c>
    </row>
    <row r="46" spans="1:17">
      <c r="D46" t="s">
        <v>86</v>
      </c>
      <c r="Q46" t="s">
        <v>87</v>
      </c>
    </row>
    <row r="49" spans="1:17">
      <c r="A49" s="15" t="s">
        <v>47</v>
      </c>
      <c r="B49" s="16">
        <f>Q49</f>
        <v>3498475110</v>
      </c>
      <c r="C49" s="16" t="s">
        <v>4</v>
      </c>
      <c r="D49" s="16" t="s">
        <v>85</v>
      </c>
      <c r="E49" s="16"/>
      <c r="F49" s="16" t="s">
        <v>4</v>
      </c>
      <c r="G49" s="16" t="s">
        <v>4</v>
      </c>
      <c r="H49" s="16" t="s">
        <v>4</v>
      </c>
      <c r="I49" s="16" t="s">
        <v>4</v>
      </c>
      <c r="J49" s="16" t="s">
        <v>4</v>
      </c>
      <c r="K49" s="16" t="s">
        <v>4</v>
      </c>
      <c r="L49" s="16" t="s">
        <v>4</v>
      </c>
      <c r="M49" s="16" t="s">
        <v>4</v>
      </c>
      <c r="N49" s="16" t="s">
        <v>4</v>
      </c>
      <c r="O49" s="16" t="s">
        <v>4</v>
      </c>
      <c r="P49" s="16" t="s">
        <v>4</v>
      </c>
      <c r="Q49" s="17">
        <v>3498475110</v>
      </c>
    </row>
    <row r="50" spans="1:17">
      <c r="D50" t="s">
        <v>86</v>
      </c>
      <c r="Q50" t="s">
        <v>87</v>
      </c>
    </row>
    <row r="53" spans="1:17">
      <c r="A53" s="15" t="s">
        <v>32</v>
      </c>
      <c r="B53" s="16">
        <f>Q53</f>
        <v>494186740</v>
      </c>
      <c r="C53" s="16" t="s">
        <v>4</v>
      </c>
      <c r="D53" s="16" t="s">
        <v>85</v>
      </c>
      <c r="E53" s="16"/>
      <c r="F53" s="16" t="s">
        <v>4</v>
      </c>
      <c r="G53" s="16" t="s">
        <v>4</v>
      </c>
      <c r="H53" s="16" t="s">
        <v>4</v>
      </c>
      <c r="I53" s="16" t="s">
        <v>4</v>
      </c>
      <c r="J53" s="16" t="s">
        <v>4</v>
      </c>
      <c r="K53" s="16" t="s">
        <v>4</v>
      </c>
      <c r="L53" s="16" t="s">
        <v>4</v>
      </c>
      <c r="M53" s="16" t="s">
        <v>4</v>
      </c>
      <c r="N53" s="16" t="s">
        <v>4</v>
      </c>
      <c r="O53" s="16" t="s">
        <v>4</v>
      </c>
      <c r="P53" s="16" t="s">
        <v>4</v>
      </c>
      <c r="Q53" s="17">
        <v>494186740</v>
      </c>
    </row>
    <row r="54" spans="1:17">
      <c r="D54" t="s">
        <v>86</v>
      </c>
      <c r="Q54" t="s">
        <v>87</v>
      </c>
    </row>
    <row r="57" spans="1:17">
      <c r="A57" s="15" t="s">
        <v>49</v>
      </c>
      <c r="B57" s="16">
        <f>Q57</f>
        <v>1360688420</v>
      </c>
      <c r="C57" s="16" t="s">
        <v>4</v>
      </c>
      <c r="D57" s="16" t="s">
        <v>85</v>
      </c>
      <c r="E57" s="16"/>
      <c r="F57" s="16" t="s">
        <v>4</v>
      </c>
      <c r="G57" s="16" t="s">
        <v>4</v>
      </c>
      <c r="H57" s="16" t="s">
        <v>4</v>
      </c>
      <c r="I57" s="16" t="s">
        <v>4</v>
      </c>
      <c r="J57" s="16" t="s">
        <v>4</v>
      </c>
      <c r="K57" s="16" t="s">
        <v>4</v>
      </c>
      <c r="L57" s="16" t="s">
        <v>4</v>
      </c>
      <c r="M57" s="16" t="s">
        <v>4</v>
      </c>
      <c r="N57" s="16" t="s">
        <v>4</v>
      </c>
      <c r="O57" s="16" t="s">
        <v>4</v>
      </c>
      <c r="P57" s="16" t="s">
        <v>4</v>
      </c>
      <c r="Q57" s="17">
        <v>1360688420</v>
      </c>
    </row>
    <row r="58" spans="1:17">
      <c r="D58" t="s">
        <v>86</v>
      </c>
      <c r="Q58" t="s">
        <v>87</v>
      </c>
    </row>
    <row r="61" spans="1:17">
      <c r="A61" s="15" t="s">
        <v>48</v>
      </c>
      <c r="B61" s="16">
        <f>Q61</f>
        <v>13272468720</v>
      </c>
      <c r="C61" s="16" t="s">
        <v>4</v>
      </c>
      <c r="D61" s="16" t="s">
        <v>85</v>
      </c>
      <c r="E61" s="16"/>
      <c r="F61" s="16" t="s">
        <v>4</v>
      </c>
      <c r="G61" s="16" t="s">
        <v>4</v>
      </c>
      <c r="H61" s="16" t="s">
        <v>4</v>
      </c>
      <c r="I61" s="16" t="s">
        <v>4</v>
      </c>
      <c r="J61" s="16" t="s">
        <v>4</v>
      </c>
      <c r="K61" s="16" t="s">
        <v>4</v>
      </c>
      <c r="L61" s="16" t="s">
        <v>4</v>
      </c>
      <c r="M61" s="16" t="s">
        <v>4</v>
      </c>
      <c r="N61" s="16" t="s">
        <v>4</v>
      </c>
      <c r="O61" s="16" t="s">
        <v>4</v>
      </c>
      <c r="P61" s="16" t="s">
        <v>4</v>
      </c>
      <c r="Q61" s="17">
        <v>13272468720</v>
      </c>
    </row>
    <row r="62" spans="1:17">
      <c r="D62" t="s">
        <v>86</v>
      </c>
      <c r="Q62" t="s">
        <v>87</v>
      </c>
    </row>
    <row r="65" spans="1:17">
      <c r="A65" s="15" t="s">
        <v>33</v>
      </c>
      <c r="B65" s="16">
        <f>Q65</f>
        <v>6504231950</v>
      </c>
      <c r="C65" s="16" t="s">
        <v>4</v>
      </c>
      <c r="D65" s="16" t="s">
        <v>85</v>
      </c>
      <c r="E65" s="16"/>
      <c r="F65" s="16" t="s">
        <v>4</v>
      </c>
      <c r="G65" s="16" t="s">
        <v>4</v>
      </c>
      <c r="H65" s="16" t="s">
        <v>4</v>
      </c>
      <c r="I65" s="16" t="s">
        <v>4</v>
      </c>
      <c r="J65" s="16" t="s">
        <v>4</v>
      </c>
      <c r="K65" s="16" t="s">
        <v>4</v>
      </c>
      <c r="L65" s="16" t="s">
        <v>4</v>
      </c>
      <c r="M65" s="16" t="s">
        <v>4</v>
      </c>
      <c r="N65" s="16" t="s">
        <v>4</v>
      </c>
      <c r="O65" s="16" t="s">
        <v>4</v>
      </c>
      <c r="P65" s="16" t="s">
        <v>4</v>
      </c>
      <c r="Q65" s="17">
        <v>6504231950</v>
      </c>
    </row>
    <row r="66" spans="1:17">
      <c r="D66" t="s">
        <v>86</v>
      </c>
      <c r="Q66" t="s">
        <v>87</v>
      </c>
    </row>
    <row r="69" spans="1:17">
      <c r="A69" s="15" t="s">
        <v>21</v>
      </c>
      <c r="B69" s="16">
        <f>Q69</f>
        <v>4828341350</v>
      </c>
      <c r="C69" s="16" t="s">
        <v>4</v>
      </c>
      <c r="D69" s="16" t="s">
        <v>85</v>
      </c>
      <c r="E69" s="16"/>
      <c r="F69" s="16" t="s">
        <v>4</v>
      </c>
      <c r="G69" s="16" t="s">
        <v>4</v>
      </c>
      <c r="H69" s="16" t="s">
        <v>4</v>
      </c>
      <c r="I69" s="16" t="s">
        <v>4</v>
      </c>
      <c r="J69" s="16" t="s">
        <v>4</v>
      </c>
      <c r="K69" s="16" t="s">
        <v>4</v>
      </c>
      <c r="L69" s="16" t="s">
        <v>4</v>
      </c>
      <c r="M69" s="16" t="s">
        <v>4</v>
      </c>
      <c r="N69" s="16" t="s">
        <v>4</v>
      </c>
      <c r="O69" s="16" t="s">
        <v>4</v>
      </c>
      <c r="P69" s="16" t="s">
        <v>4</v>
      </c>
      <c r="Q69" s="17">
        <v>4828341350</v>
      </c>
    </row>
    <row r="70" spans="1:17">
      <c r="D70" t="s">
        <v>86</v>
      </c>
      <c r="Q70" t="s">
        <v>87</v>
      </c>
    </row>
    <row r="73" spans="1:17">
      <c r="A73" s="15" t="s">
        <v>57</v>
      </c>
      <c r="B73" s="16">
        <f>Q73</f>
        <v>19112075010</v>
      </c>
      <c r="C73" s="16" t="s">
        <v>4</v>
      </c>
      <c r="D73" s="16" t="s">
        <v>85</v>
      </c>
      <c r="E73" s="16"/>
      <c r="F73" s="16" t="s">
        <v>4</v>
      </c>
      <c r="G73" s="16" t="s">
        <v>4</v>
      </c>
      <c r="H73" s="16" t="s">
        <v>4</v>
      </c>
      <c r="I73" s="16" t="s">
        <v>4</v>
      </c>
      <c r="J73" s="16" t="s">
        <v>4</v>
      </c>
      <c r="K73" s="16" t="s">
        <v>4</v>
      </c>
      <c r="L73" s="16" t="s">
        <v>4</v>
      </c>
      <c r="M73" s="16" t="s">
        <v>4</v>
      </c>
      <c r="N73" s="16" t="s">
        <v>4</v>
      </c>
      <c r="O73" s="16" t="s">
        <v>4</v>
      </c>
      <c r="P73" s="16" t="s">
        <v>4</v>
      </c>
      <c r="Q73" s="17">
        <v>19112075010</v>
      </c>
    </row>
    <row r="74" spans="1:17">
      <c r="D74" t="s">
        <v>86</v>
      </c>
      <c r="Q74" t="s">
        <v>87</v>
      </c>
    </row>
    <row r="77" spans="1:17">
      <c r="A77" s="15" t="s">
        <v>26</v>
      </c>
      <c r="B77" s="16">
        <f>Q77</f>
        <v>61673190</v>
      </c>
      <c r="C77" s="16" t="s">
        <v>4</v>
      </c>
      <c r="D77" s="16" t="s">
        <v>85</v>
      </c>
      <c r="E77" s="16"/>
      <c r="F77" s="16" t="s">
        <v>4</v>
      </c>
      <c r="G77" s="16" t="s">
        <v>4</v>
      </c>
      <c r="H77" s="16" t="s">
        <v>4</v>
      </c>
      <c r="I77" s="16" t="s">
        <v>4</v>
      </c>
      <c r="J77" s="16" t="s">
        <v>4</v>
      </c>
      <c r="K77" s="16" t="s">
        <v>4</v>
      </c>
      <c r="L77" s="16" t="s">
        <v>4</v>
      </c>
      <c r="M77" s="16" t="s">
        <v>4</v>
      </c>
      <c r="N77" s="16" t="s">
        <v>4</v>
      </c>
      <c r="O77" s="16" t="s">
        <v>4</v>
      </c>
      <c r="P77" s="16" t="s">
        <v>4</v>
      </c>
      <c r="Q77" s="17">
        <v>61673190</v>
      </c>
    </row>
    <row r="78" spans="1:17">
      <c r="D78" t="s">
        <v>86</v>
      </c>
      <c r="Q78" t="s">
        <v>87</v>
      </c>
    </row>
    <row r="81" spans="1:17">
      <c r="A81" s="15" t="s">
        <v>27</v>
      </c>
      <c r="B81" s="16">
        <f>Q81</f>
        <v>1096712190</v>
      </c>
      <c r="C81" s="16" t="s">
        <v>4</v>
      </c>
      <c r="D81" s="16" t="s">
        <v>85</v>
      </c>
      <c r="E81" s="16"/>
      <c r="F81" s="16" t="s">
        <v>4</v>
      </c>
      <c r="G81" s="16" t="s">
        <v>4</v>
      </c>
      <c r="H81" s="16" t="s">
        <v>4</v>
      </c>
      <c r="I81" s="16" t="s">
        <v>4</v>
      </c>
      <c r="J81" s="16" t="s">
        <v>4</v>
      </c>
      <c r="K81" s="16" t="s">
        <v>4</v>
      </c>
      <c r="L81" s="16" t="s">
        <v>4</v>
      </c>
      <c r="M81" s="16" t="s">
        <v>4</v>
      </c>
      <c r="N81" s="16" t="s">
        <v>4</v>
      </c>
      <c r="O81" s="16" t="s">
        <v>4</v>
      </c>
      <c r="P81" s="16" t="s">
        <v>4</v>
      </c>
      <c r="Q81" s="17">
        <v>1096712190</v>
      </c>
    </row>
    <row r="82" spans="1:17">
      <c r="D82" t="s">
        <v>86</v>
      </c>
      <c r="Q82" t="s">
        <v>87</v>
      </c>
    </row>
    <row r="85" spans="1:17">
      <c r="A85" s="15" t="s">
        <v>34</v>
      </c>
      <c r="B85" s="16">
        <f>Q85</f>
        <v>5590213620</v>
      </c>
      <c r="C85" s="16" t="s">
        <v>4</v>
      </c>
      <c r="D85" s="16" t="s">
        <v>85</v>
      </c>
      <c r="E85" s="16"/>
      <c r="F85" s="16" t="s">
        <v>4</v>
      </c>
      <c r="G85" s="16" t="s">
        <v>4</v>
      </c>
      <c r="H85" s="16" t="s">
        <v>4</v>
      </c>
      <c r="I85" s="16" t="s">
        <v>4</v>
      </c>
      <c r="J85" s="16" t="s">
        <v>4</v>
      </c>
      <c r="K85" s="16" t="s">
        <v>4</v>
      </c>
      <c r="L85" s="16" t="s">
        <v>4</v>
      </c>
      <c r="M85" s="16" t="s">
        <v>4</v>
      </c>
      <c r="N85" s="16" t="s">
        <v>4</v>
      </c>
      <c r="O85" s="16" t="s">
        <v>4</v>
      </c>
      <c r="P85" s="16" t="s">
        <v>4</v>
      </c>
      <c r="Q85" s="17">
        <v>5590213620</v>
      </c>
    </row>
    <row r="86" spans="1:17">
      <c r="D86" t="s">
        <v>86</v>
      </c>
      <c r="Q86" t="s">
        <v>87</v>
      </c>
    </row>
    <row r="89" spans="1:17">
      <c r="A89" s="15" t="s">
        <v>51</v>
      </c>
      <c r="B89" s="16">
        <f>Q89</f>
        <v>1671760290</v>
      </c>
      <c r="C89" s="16" t="s">
        <v>4</v>
      </c>
      <c r="D89" s="16" t="s">
        <v>85</v>
      </c>
      <c r="E89" s="16"/>
      <c r="F89" s="16" t="s">
        <v>4</v>
      </c>
      <c r="G89" s="16" t="s">
        <v>4</v>
      </c>
      <c r="H89" s="16" t="s">
        <v>4</v>
      </c>
      <c r="I89" s="16" t="s">
        <v>4</v>
      </c>
      <c r="J89" s="16" t="s">
        <v>4</v>
      </c>
      <c r="K89" s="16" t="s">
        <v>4</v>
      </c>
      <c r="L89" s="16" t="s">
        <v>4</v>
      </c>
      <c r="M89" s="16" t="s">
        <v>4</v>
      </c>
      <c r="N89" s="16" t="s">
        <v>4</v>
      </c>
      <c r="O89" s="16" t="s">
        <v>4</v>
      </c>
      <c r="P89" s="16" t="s">
        <v>4</v>
      </c>
      <c r="Q89" s="17">
        <v>1671760290</v>
      </c>
    </row>
    <row r="90" spans="1:17">
      <c r="D90" t="s">
        <v>86</v>
      </c>
      <c r="Q90" t="s">
        <v>87</v>
      </c>
    </row>
    <row r="93" spans="1:17">
      <c r="A93" s="15" t="s">
        <v>35</v>
      </c>
      <c r="B93" s="16">
        <f>Q93</f>
        <v>3193065900</v>
      </c>
      <c r="C93" s="16" t="s">
        <v>4</v>
      </c>
      <c r="D93" s="16" t="s">
        <v>85</v>
      </c>
      <c r="E93" s="16"/>
      <c r="F93" s="16" t="s">
        <v>4</v>
      </c>
      <c r="G93" s="16" t="s">
        <v>4</v>
      </c>
      <c r="H93" s="16" t="s">
        <v>4</v>
      </c>
      <c r="I93" s="16" t="s">
        <v>4</v>
      </c>
      <c r="J93" s="16" t="s">
        <v>4</v>
      </c>
      <c r="K93" s="16" t="s">
        <v>4</v>
      </c>
      <c r="L93" s="16" t="s">
        <v>4</v>
      </c>
      <c r="M93" s="16" t="s">
        <v>4</v>
      </c>
      <c r="N93" s="16" t="s">
        <v>4</v>
      </c>
      <c r="O93" s="16" t="s">
        <v>4</v>
      </c>
      <c r="P93" s="16" t="s">
        <v>4</v>
      </c>
      <c r="Q93" s="17">
        <v>3193065900</v>
      </c>
    </row>
    <row r="94" spans="1:17">
      <c r="D94" t="s">
        <v>86</v>
      </c>
      <c r="Q94" t="s">
        <v>87</v>
      </c>
    </row>
    <row r="97" spans="1:17">
      <c r="A97" s="15" t="s">
        <v>52</v>
      </c>
      <c r="B97" s="16">
        <f>Q97</f>
        <v>23382269630</v>
      </c>
      <c r="C97" s="16" t="s">
        <v>4</v>
      </c>
      <c r="D97" s="16" t="s">
        <v>85</v>
      </c>
      <c r="E97" s="16"/>
      <c r="F97" s="16" t="s">
        <v>4</v>
      </c>
      <c r="G97" s="16" t="s">
        <v>4</v>
      </c>
      <c r="H97" s="16" t="s">
        <v>4</v>
      </c>
      <c r="I97" s="16" t="s">
        <v>4</v>
      </c>
      <c r="J97" s="16" t="s">
        <v>4</v>
      </c>
      <c r="K97" s="16" t="s">
        <v>4</v>
      </c>
      <c r="L97" s="16" t="s">
        <v>4</v>
      </c>
      <c r="M97" s="16" t="s">
        <v>4</v>
      </c>
      <c r="N97" s="16" t="s">
        <v>4</v>
      </c>
      <c r="O97" s="16" t="s">
        <v>4</v>
      </c>
      <c r="P97" s="16" t="s">
        <v>4</v>
      </c>
      <c r="Q97" s="17">
        <v>23382269630</v>
      </c>
    </row>
    <row r="98" spans="1:17">
      <c r="D98" t="s">
        <v>86</v>
      </c>
      <c r="Q98" t="s">
        <v>87</v>
      </c>
    </row>
    <row r="101" spans="1:17">
      <c r="A101" s="15" t="s">
        <v>25</v>
      </c>
      <c r="B101" s="16">
        <f>Q101</f>
        <v>1918608650</v>
      </c>
      <c r="C101" s="16" t="s">
        <v>4</v>
      </c>
      <c r="D101" s="16" t="s">
        <v>85</v>
      </c>
      <c r="E101" s="16"/>
      <c r="F101" s="16" t="s">
        <v>4</v>
      </c>
      <c r="G101" s="16" t="s">
        <v>4</v>
      </c>
      <c r="H101" s="16" t="s">
        <v>4</v>
      </c>
      <c r="I101" s="16" t="s">
        <v>4</v>
      </c>
      <c r="J101" s="16" t="s">
        <v>4</v>
      </c>
      <c r="K101" s="16" t="s">
        <v>4</v>
      </c>
      <c r="L101" s="16" t="s">
        <v>4</v>
      </c>
      <c r="M101" s="16" t="s">
        <v>4</v>
      </c>
      <c r="N101" s="16" t="s">
        <v>4</v>
      </c>
      <c r="O101" s="16" t="s">
        <v>4</v>
      </c>
      <c r="P101" s="16" t="s">
        <v>4</v>
      </c>
      <c r="Q101" s="17">
        <v>1918608650</v>
      </c>
    </row>
    <row r="102" spans="1:17">
      <c r="D102" t="s">
        <v>86</v>
      </c>
      <c r="Q102" t="s">
        <v>87</v>
      </c>
    </row>
    <row r="105" spans="1:17">
      <c r="A105" s="15" t="s">
        <v>41</v>
      </c>
      <c r="B105" s="16">
        <f>Q105</f>
        <v>676079440</v>
      </c>
      <c r="C105" s="16" t="s">
        <v>4</v>
      </c>
      <c r="D105" s="16" t="s">
        <v>85</v>
      </c>
      <c r="E105" s="16"/>
      <c r="F105" s="16" t="s">
        <v>4</v>
      </c>
      <c r="G105" s="16" t="s">
        <v>4</v>
      </c>
      <c r="H105" s="16" t="s">
        <v>4</v>
      </c>
      <c r="I105" s="16" t="s">
        <v>4</v>
      </c>
      <c r="J105" s="16" t="s">
        <v>4</v>
      </c>
      <c r="K105" s="16" t="s">
        <v>4</v>
      </c>
      <c r="L105" s="16" t="s">
        <v>4</v>
      </c>
      <c r="M105" s="16" t="s">
        <v>4</v>
      </c>
      <c r="N105" s="16" t="s">
        <v>4</v>
      </c>
      <c r="O105" s="16" t="s">
        <v>4</v>
      </c>
      <c r="P105" s="16" t="s">
        <v>4</v>
      </c>
      <c r="Q105" s="17">
        <v>676079440</v>
      </c>
    </row>
    <row r="106" spans="1:17">
      <c r="D106" t="s">
        <v>86</v>
      </c>
      <c r="Q106" t="s">
        <v>87</v>
      </c>
    </row>
    <row r="109" spans="1:17">
      <c r="A109" s="15" t="s">
        <v>53</v>
      </c>
      <c r="B109" s="16">
        <f>Q109</f>
        <v>2447802780</v>
      </c>
      <c r="C109" s="16" t="s">
        <v>4</v>
      </c>
      <c r="D109" s="16" t="s">
        <v>85</v>
      </c>
      <c r="E109" s="16"/>
      <c r="F109" s="16" t="s">
        <v>4</v>
      </c>
      <c r="G109" s="16" t="s">
        <v>4</v>
      </c>
      <c r="H109" s="16" t="s">
        <v>4</v>
      </c>
      <c r="I109" s="16" t="s">
        <v>4</v>
      </c>
      <c r="J109" s="16" t="s">
        <v>4</v>
      </c>
      <c r="K109" s="16" t="s">
        <v>4</v>
      </c>
      <c r="L109" s="16" t="s">
        <v>4</v>
      </c>
      <c r="M109" s="16" t="s">
        <v>4</v>
      </c>
      <c r="N109" s="16" t="s">
        <v>4</v>
      </c>
      <c r="O109" s="16" t="s">
        <v>4</v>
      </c>
      <c r="P109" s="16" t="s">
        <v>4</v>
      </c>
      <c r="Q109" s="17">
        <v>2447802780</v>
      </c>
    </row>
    <row r="110" spans="1:17">
      <c r="D110" t="s">
        <v>86</v>
      </c>
      <c r="Q110" t="s">
        <v>87</v>
      </c>
    </row>
    <row r="113" spans="1:17">
      <c r="A113" s="15" t="s">
        <v>54</v>
      </c>
      <c r="B113" s="16">
        <f>Q113</f>
        <v>1292412720</v>
      </c>
      <c r="C113" s="16" t="s">
        <v>4</v>
      </c>
      <c r="D113" s="16" t="s">
        <v>85</v>
      </c>
      <c r="E113" s="16"/>
      <c r="F113" s="16" t="s">
        <v>4</v>
      </c>
      <c r="G113" s="16" t="s">
        <v>4</v>
      </c>
      <c r="H113" s="16" t="s">
        <v>4</v>
      </c>
      <c r="I113" s="16" t="s">
        <v>4</v>
      </c>
      <c r="J113" s="16" t="s">
        <v>4</v>
      </c>
      <c r="K113" s="16" t="s">
        <v>4</v>
      </c>
      <c r="L113" s="16" t="s">
        <v>4</v>
      </c>
      <c r="M113" s="16" t="s">
        <v>4</v>
      </c>
      <c r="N113" s="16" t="s">
        <v>4</v>
      </c>
      <c r="O113" s="16" t="s">
        <v>4</v>
      </c>
      <c r="P113" s="16" t="s">
        <v>4</v>
      </c>
      <c r="Q113" s="17">
        <v>1292412720</v>
      </c>
    </row>
    <row r="114" spans="1:17">
      <c r="D114" t="s">
        <v>86</v>
      </c>
      <c r="Q114" t="s">
        <v>87</v>
      </c>
    </row>
    <row r="117" spans="1:17">
      <c r="A117" s="15" t="s">
        <v>22</v>
      </c>
      <c r="B117" s="16">
        <f>Q117</f>
        <v>2268960</v>
      </c>
      <c r="C117" s="16" t="s">
        <v>4</v>
      </c>
      <c r="D117" s="16" t="s">
        <v>85</v>
      </c>
      <c r="E117" s="16"/>
      <c r="F117" s="16" t="s">
        <v>4</v>
      </c>
      <c r="G117" s="16" t="s">
        <v>4</v>
      </c>
      <c r="H117" s="16" t="s">
        <v>4</v>
      </c>
      <c r="I117" s="16" t="s">
        <v>4</v>
      </c>
      <c r="J117" s="16" t="s">
        <v>4</v>
      </c>
      <c r="K117" s="16" t="s">
        <v>4</v>
      </c>
      <c r="L117" s="16" t="s">
        <v>4</v>
      </c>
      <c r="M117" s="16" t="s">
        <v>4</v>
      </c>
      <c r="N117" s="16" t="s">
        <v>4</v>
      </c>
      <c r="O117" s="16" t="s">
        <v>4</v>
      </c>
      <c r="P117" s="16" t="s">
        <v>4</v>
      </c>
      <c r="Q117" s="17">
        <v>2268960</v>
      </c>
    </row>
    <row r="118" spans="1:17">
      <c r="D118" t="s">
        <v>86</v>
      </c>
      <c r="Q118" t="s">
        <v>87</v>
      </c>
    </row>
    <row r="121" spans="1:17">
      <c r="A121" s="15" t="s">
        <v>55</v>
      </c>
      <c r="B121" s="16">
        <f>Q121</f>
        <v>6340225720</v>
      </c>
      <c r="C121" s="16" t="s">
        <v>4</v>
      </c>
      <c r="D121" s="16" t="s">
        <v>85</v>
      </c>
      <c r="E121" s="16"/>
      <c r="F121" s="16" t="s">
        <v>4</v>
      </c>
      <c r="G121" s="16" t="s">
        <v>4</v>
      </c>
      <c r="H121" s="16" t="s">
        <v>4</v>
      </c>
      <c r="I121" s="16" t="s">
        <v>4</v>
      </c>
      <c r="J121" s="16" t="s">
        <v>4</v>
      </c>
      <c r="K121" s="16" t="s">
        <v>4</v>
      </c>
      <c r="L121" s="16" t="s">
        <v>4</v>
      </c>
      <c r="M121" s="16" t="s">
        <v>4</v>
      </c>
      <c r="N121" s="16" t="s">
        <v>4</v>
      </c>
      <c r="O121" s="16" t="s">
        <v>4</v>
      </c>
      <c r="P121" s="16" t="s">
        <v>4</v>
      </c>
      <c r="Q121" s="17">
        <v>6340225720</v>
      </c>
    </row>
    <row r="122" spans="1:17">
      <c r="D122" t="s">
        <v>86</v>
      </c>
      <c r="Q122" t="s">
        <v>87</v>
      </c>
    </row>
    <row r="125" spans="1:17">
      <c r="A125" s="15" t="s">
        <v>36</v>
      </c>
      <c r="B125" s="16">
        <f>Q125</f>
        <v>5397814820</v>
      </c>
      <c r="C125" s="16" t="s">
        <v>4</v>
      </c>
      <c r="D125" s="16" t="s">
        <v>85</v>
      </c>
      <c r="E125" s="16"/>
      <c r="F125" s="16" t="s">
        <v>4</v>
      </c>
      <c r="G125" s="16" t="s">
        <v>4</v>
      </c>
      <c r="H125" s="16" t="s">
        <v>4</v>
      </c>
      <c r="I125" s="16" t="s">
        <v>4</v>
      </c>
      <c r="J125" s="16" t="s">
        <v>4</v>
      </c>
      <c r="K125" s="16" t="s">
        <v>4</v>
      </c>
      <c r="L125" s="16" t="s">
        <v>4</v>
      </c>
      <c r="M125" s="16" t="s">
        <v>4</v>
      </c>
      <c r="N125" s="16" t="s">
        <v>4</v>
      </c>
      <c r="O125" s="16" t="s">
        <v>4</v>
      </c>
      <c r="P125" s="16" t="s">
        <v>4</v>
      </c>
      <c r="Q125" s="17">
        <v>5397814820</v>
      </c>
    </row>
    <row r="126" spans="1:17">
      <c r="D126" t="s">
        <v>86</v>
      </c>
      <c r="Q126" t="s">
        <v>87</v>
      </c>
    </row>
    <row r="129" spans="1:17">
      <c r="A129" s="15" t="s">
        <v>56</v>
      </c>
      <c r="B129" s="16">
        <f>Q129</f>
        <v>5268537300</v>
      </c>
      <c r="C129" s="16" t="s">
        <v>4</v>
      </c>
      <c r="D129" s="16" t="s">
        <v>85</v>
      </c>
      <c r="E129" s="16"/>
      <c r="F129" s="16" t="s">
        <v>4</v>
      </c>
      <c r="G129" s="16" t="s">
        <v>4</v>
      </c>
      <c r="H129" s="16" t="s">
        <v>4</v>
      </c>
      <c r="I129" s="16" t="s">
        <v>4</v>
      </c>
      <c r="J129" s="16" t="s">
        <v>4</v>
      </c>
      <c r="K129" s="16" t="s">
        <v>4</v>
      </c>
      <c r="L129" s="16" t="s">
        <v>4</v>
      </c>
      <c r="M129" s="16" t="s">
        <v>4</v>
      </c>
      <c r="N129" s="16" t="s">
        <v>4</v>
      </c>
      <c r="O129" s="16" t="s">
        <v>4</v>
      </c>
      <c r="P129" s="16" t="s">
        <v>4</v>
      </c>
      <c r="Q129" s="17">
        <v>5268537300</v>
      </c>
    </row>
    <row r="130" spans="1:17">
      <c r="D130" t="s">
        <v>86</v>
      </c>
      <c r="Q130" t="s">
        <v>87</v>
      </c>
    </row>
    <row r="133" spans="1:17">
      <c r="A133" s="15" t="s">
        <v>37</v>
      </c>
      <c r="B133" s="16">
        <f>Q133</f>
        <v>383251040</v>
      </c>
      <c r="C133" s="16" t="s">
        <v>4</v>
      </c>
      <c r="D133" s="16" t="s">
        <v>85</v>
      </c>
      <c r="E133" s="16"/>
      <c r="F133" s="16" t="s">
        <v>4</v>
      </c>
      <c r="G133" s="16" t="s">
        <v>4</v>
      </c>
      <c r="H133" s="16" t="s">
        <v>4</v>
      </c>
      <c r="I133" s="16" t="s">
        <v>4</v>
      </c>
      <c r="J133" s="16" t="s">
        <v>4</v>
      </c>
      <c r="K133" s="16" t="s">
        <v>4</v>
      </c>
      <c r="L133" s="16" t="s">
        <v>4</v>
      </c>
      <c r="M133" s="16" t="s">
        <v>4</v>
      </c>
      <c r="N133" s="16" t="s">
        <v>4</v>
      </c>
      <c r="O133" s="16" t="s">
        <v>4</v>
      </c>
      <c r="P133" s="16" t="s">
        <v>4</v>
      </c>
      <c r="Q133" s="17">
        <v>383251040</v>
      </c>
    </row>
    <row r="134" spans="1:17">
      <c r="D134" t="s">
        <v>86</v>
      </c>
      <c r="Q134" t="s">
        <v>87</v>
      </c>
    </row>
    <row r="137" spans="1:17">
      <c r="A137" s="15" t="s">
        <v>23</v>
      </c>
      <c r="B137" s="16">
        <f>Q137</f>
        <v>921534000</v>
      </c>
      <c r="C137" s="16" t="s">
        <v>4</v>
      </c>
      <c r="D137" s="16" t="s">
        <v>85</v>
      </c>
      <c r="E137" s="16"/>
      <c r="F137" s="16" t="s">
        <v>4</v>
      </c>
      <c r="G137" s="16" t="s">
        <v>4</v>
      </c>
      <c r="H137" s="16" t="s">
        <v>4</v>
      </c>
      <c r="I137" s="16" t="s">
        <v>4</v>
      </c>
      <c r="J137" s="16" t="s">
        <v>4</v>
      </c>
      <c r="K137" s="16" t="s">
        <v>4</v>
      </c>
      <c r="L137" s="16" t="s">
        <v>4</v>
      </c>
      <c r="M137" s="16" t="s">
        <v>4</v>
      </c>
      <c r="N137" s="16" t="s">
        <v>4</v>
      </c>
      <c r="O137" s="16" t="s">
        <v>4</v>
      </c>
      <c r="P137" s="16" t="s">
        <v>4</v>
      </c>
      <c r="Q137" s="17">
        <v>921534000</v>
      </c>
    </row>
    <row r="138" spans="1:17">
      <c r="D138" t="s">
        <v>86</v>
      </c>
      <c r="Q138" t="s">
        <v>87</v>
      </c>
    </row>
    <row r="141" spans="1:17">
      <c r="A141" s="15" t="s">
        <v>38</v>
      </c>
      <c r="B141" s="16">
        <f>Q141</f>
        <v>4775613960</v>
      </c>
      <c r="C141" s="16" t="s">
        <v>4</v>
      </c>
      <c r="D141" s="16" t="s">
        <v>85</v>
      </c>
      <c r="E141" s="16"/>
      <c r="F141" s="16" t="s">
        <v>4</v>
      </c>
      <c r="G141" s="16" t="s">
        <v>4</v>
      </c>
      <c r="H141" s="16" t="s">
        <v>4</v>
      </c>
      <c r="I141" s="16" t="s">
        <v>4</v>
      </c>
      <c r="J141" s="16" t="s">
        <v>4</v>
      </c>
      <c r="K141" s="16" t="s">
        <v>4</v>
      </c>
      <c r="L141" s="16" t="s">
        <v>4</v>
      </c>
      <c r="M141" s="16" t="s">
        <v>4</v>
      </c>
      <c r="N141" s="16" t="s">
        <v>4</v>
      </c>
      <c r="O141" s="16" t="s">
        <v>4</v>
      </c>
      <c r="P141" s="16" t="s">
        <v>4</v>
      </c>
      <c r="Q141" s="17">
        <v>4775613960</v>
      </c>
    </row>
    <row r="142" spans="1:17">
      <c r="D142" t="s">
        <v>86</v>
      </c>
      <c r="Q142" t="s">
        <v>87</v>
      </c>
    </row>
    <row r="145" spans="1:17">
      <c r="A145" s="15" t="s">
        <v>58</v>
      </c>
      <c r="B145" s="16">
        <f>Q145</f>
        <v>3960879440</v>
      </c>
      <c r="C145" s="16" t="s">
        <v>4</v>
      </c>
      <c r="D145" s="16" t="s">
        <v>85</v>
      </c>
      <c r="E145" s="16"/>
      <c r="F145" s="16" t="s">
        <v>4</v>
      </c>
      <c r="G145" s="16" t="s">
        <v>4</v>
      </c>
      <c r="H145" s="16" t="s">
        <v>4</v>
      </c>
      <c r="I145" s="16" t="s">
        <v>4</v>
      </c>
      <c r="J145" s="16" t="s">
        <v>4</v>
      </c>
      <c r="K145" s="16" t="s">
        <v>4</v>
      </c>
      <c r="L145" s="16" t="s">
        <v>4</v>
      </c>
      <c r="M145" s="16" t="s">
        <v>4</v>
      </c>
      <c r="N145" s="16" t="s">
        <v>4</v>
      </c>
      <c r="O145" s="16" t="s">
        <v>4</v>
      </c>
      <c r="P145" s="16" t="s">
        <v>4</v>
      </c>
      <c r="Q145" s="17">
        <v>3960879440</v>
      </c>
    </row>
    <row r="146" spans="1:17">
      <c r="D146" t="s">
        <v>86</v>
      </c>
      <c r="Q146" t="s">
        <v>87</v>
      </c>
    </row>
    <row r="149" spans="1:17">
      <c r="A149" s="15" t="s">
        <v>39</v>
      </c>
      <c r="B149" s="16">
        <f>Q149</f>
        <v>1190315140</v>
      </c>
      <c r="C149" s="16" t="s">
        <v>4</v>
      </c>
      <c r="D149" s="16" t="s">
        <v>85</v>
      </c>
      <c r="E149" s="16"/>
      <c r="F149" s="16" t="s">
        <v>4</v>
      </c>
      <c r="G149" s="16" t="s">
        <v>4</v>
      </c>
      <c r="H149" s="16" t="s">
        <v>4</v>
      </c>
      <c r="I149" s="16" t="s">
        <v>4</v>
      </c>
      <c r="J149" s="16" t="s">
        <v>4</v>
      </c>
      <c r="K149" s="16" t="s">
        <v>4</v>
      </c>
      <c r="L149" s="16" t="s">
        <v>4</v>
      </c>
      <c r="M149" s="16" t="s">
        <v>4</v>
      </c>
      <c r="N149" s="16" t="s">
        <v>4</v>
      </c>
      <c r="O149" s="16" t="s">
        <v>4</v>
      </c>
      <c r="P149" s="16" t="s">
        <v>4</v>
      </c>
      <c r="Q149" s="17">
        <v>1190315140</v>
      </c>
    </row>
    <row r="150" spans="1:17">
      <c r="D150" t="s">
        <v>86</v>
      </c>
      <c r="Q150" t="s">
        <v>87</v>
      </c>
    </row>
    <row r="153" spans="1:17">
      <c r="A153" s="15" t="s">
        <v>40</v>
      </c>
      <c r="B153" s="16">
        <f>Q153</f>
        <v>224892600</v>
      </c>
      <c r="C153" s="16" t="s">
        <v>4</v>
      </c>
      <c r="D153" s="16" t="s">
        <v>85</v>
      </c>
      <c r="E153" s="16"/>
      <c r="F153" s="16" t="s">
        <v>4</v>
      </c>
      <c r="G153" s="16" t="s">
        <v>4</v>
      </c>
      <c r="H153" s="16" t="s">
        <v>4</v>
      </c>
      <c r="I153" s="16" t="s">
        <v>4</v>
      </c>
      <c r="J153" s="16" t="s">
        <v>4</v>
      </c>
      <c r="K153" s="16" t="s">
        <v>4</v>
      </c>
      <c r="L153" s="16" t="s">
        <v>4</v>
      </c>
      <c r="M153" s="16" t="s">
        <v>4</v>
      </c>
      <c r="N153" s="16" t="s">
        <v>4</v>
      </c>
      <c r="O153" s="16" t="s">
        <v>4</v>
      </c>
      <c r="P153" s="16" t="s">
        <v>4</v>
      </c>
      <c r="Q153" s="17">
        <v>224892600</v>
      </c>
    </row>
    <row r="154" spans="1:17">
      <c r="D154" t="s">
        <v>86</v>
      </c>
      <c r="Q154" t="s">
        <v>87</v>
      </c>
    </row>
    <row r="157" spans="1:17">
      <c r="A157" s="15" t="s">
        <v>30</v>
      </c>
      <c r="B157" s="16">
        <f>Q157</f>
        <v>3045487130</v>
      </c>
      <c r="C157" s="16" t="s">
        <v>4</v>
      </c>
      <c r="D157" s="16" t="s">
        <v>85</v>
      </c>
      <c r="E157" s="16"/>
      <c r="F157" s="16" t="s">
        <v>4</v>
      </c>
      <c r="G157" s="16" t="s">
        <v>4</v>
      </c>
      <c r="H157" s="16" t="s">
        <v>4</v>
      </c>
      <c r="I157" s="16" t="s">
        <v>4</v>
      </c>
      <c r="J157" s="16" t="s">
        <v>4</v>
      </c>
      <c r="K157" s="16" t="s">
        <v>4</v>
      </c>
      <c r="L157" s="16" t="s">
        <v>4</v>
      </c>
      <c r="M157" s="16" t="s">
        <v>4</v>
      </c>
      <c r="N157" s="16" t="s">
        <v>4</v>
      </c>
      <c r="O157" s="16" t="s">
        <v>4</v>
      </c>
      <c r="P157" s="16" t="s">
        <v>4</v>
      </c>
      <c r="Q157" s="17">
        <v>3045487130</v>
      </c>
    </row>
    <row r="158" spans="1:17">
      <c r="D158" t="s">
        <v>86</v>
      </c>
      <c r="Q158" t="s">
        <v>87</v>
      </c>
    </row>
    <row r="161" spans="1:17">
      <c r="A161" s="15" t="s">
        <v>45</v>
      </c>
      <c r="B161" s="16">
        <f>Q161</f>
        <v>8507504710</v>
      </c>
      <c r="C161" s="16" t="s">
        <v>4</v>
      </c>
      <c r="D161" s="16" t="s">
        <v>85</v>
      </c>
      <c r="E161" s="16"/>
      <c r="F161" s="16" t="s">
        <v>4</v>
      </c>
      <c r="G161" s="16" t="s">
        <v>4</v>
      </c>
      <c r="H161" s="16" t="s">
        <v>4</v>
      </c>
      <c r="I161" s="16" t="s">
        <v>4</v>
      </c>
      <c r="J161" s="16" t="s">
        <v>4</v>
      </c>
      <c r="K161" s="16" t="s">
        <v>4</v>
      </c>
      <c r="L161" s="16" t="s">
        <v>4</v>
      </c>
      <c r="M161" s="16" t="s">
        <v>4</v>
      </c>
      <c r="N161" s="16" t="s">
        <v>4</v>
      </c>
      <c r="O161" s="16" t="s">
        <v>4</v>
      </c>
      <c r="P161" s="16" t="s">
        <v>4</v>
      </c>
      <c r="Q161" s="17">
        <v>8507504710</v>
      </c>
    </row>
    <row r="162" spans="1:17">
      <c r="D162" t="s">
        <v>86</v>
      </c>
      <c r="Q162" t="s">
        <v>87</v>
      </c>
    </row>
  </sheetData>
  <mergeCells count="2">
    <mergeCell ref="F8:Q8"/>
    <mergeCell ref="F15:Q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3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 ht="26.25">
      <c r="A10" s="24" t="s">
        <v>102</v>
      </c>
      <c r="B10" s="26" t="s">
        <v>103</v>
      </c>
      <c r="C10" s="26" t="s">
        <v>104</v>
      </c>
      <c r="D10" s="28" t="s">
        <v>64</v>
      </c>
      <c r="E10" s="30" t="s">
        <v>105</v>
      </c>
      <c r="F10" s="32" t="s">
        <v>4</v>
      </c>
      <c r="G10" s="32" t="s">
        <v>105</v>
      </c>
      <c r="H10" s="34" t="s">
        <v>4</v>
      </c>
      <c r="I10" s="36" t="s">
        <v>106</v>
      </c>
      <c r="J10" s="38">
        <v>750000</v>
      </c>
    </row>
    <row r="11" spans="1:10">
      <c r="A11" s="25"/>
      <c r="B11" s="27"/>
      <c r="C11" s="27"/>
      <c r="D11" s="29"/>
      <c r="E11" s="31"/>
      <c r="F11" s="33"/>
      <c r="G11" s="33"/>
      <c r="H11" s="35"/>
      <c r="I11" s="37"/>
      <c r="J11" s="39"/>
    </row>
    <row r="12" spans="1:10">
      <c r="A12" s="40" t="s">
        <v>107</v>
      </c>
    </row>
    <row r="14" spans="1:10" ht="26.25">
      <c r="A14" s="19" t="s">
        <v>108</v>
      </c>
      <c r="B14" s="20" t="s">
        <v>109</v>
      </c>
      <c r="C14" s="20" t="s">
        <v>110</v>
      </c>
      <c r="D14" s="20" t="s">
        <v>111</v>
      </c>
      <c r="E14" s="20" t="s">
        <v>112</v>
      </c>
      <c r="F14" s="20" t="s">
        <v>113</v>
      </c>
      <c r="G14" s="21" t="s">
        <v>114</v>
      </c>
    </row>
    <row r="15" spans="1:10" ht="12.75" customHeight="1">
      <c r="A15" s="4" t="s">
        <v>115</v>
      </c>
      <c r="B15" s="42">
        <v>31</v>
      </c>
      <c r="C15" s="22" t="s">
        <v>104</v>
      </c>
      <c r="D15" s="47">
        <v>750000</v>
      </c>
      <c r="E15" s="42">
        <v>31</v>
      </c>
      <c r="F15" s="47">
        <f t="shared" ref="F15:F26" si="0">(D15 / B15) * E15</f>
        <v>750000</v>
      </c>
      <c r="G15" s="51">
        <v>427567500</v>
      </c>
    </row>
    <row r="16" spans="1:10">
      <c r="A16" s="41" t="s">
        <v>116</v>
      </c>
      <c r="B16" s="43">
        <v>29</v>
      </c>
      <c r="C16" s="45" t="s">
        <v>104</v>
      </c>
      <c r="D16" s="48">
        <v>750000</v>
      </c>
      <c r="E16" s="43">
        <v>29</v>
      </c>
      <c r="F16" s="48">
        <f t="shared" si="0"/>
        <v>750000</v>
      </c>
      <c r="G16" s="52">
        <v>427567500</v>
      </c>
    </row>
    <row r="17" spans="1:7">
      <c r="A17" s="41" t="s">
        <v>117</v>
      </c>
      <c r="B17" s="43">
        <v>31</v>
      </c>
      <c r="C17" s="45" t="s">
        <v>104</v>
      </c>
      <c r="D17" s="48">
        <v>750000</v>
      </c>
      <c r="E17" s="43">
        <v>31</v>
      </c>
      <c r="F17" s="48">
        <f t="shared" si="0"/>
        <v>750000</v>
      </c>
      <c r="G17" s="52">
        <v>427567500</v>
      </c>
    </row>
    <row r="18" spans="1:7">
      <c r="A18" s="41" t="s">
        <v>118</v>
      </c>
      <c r="B18" s="43">
        <v>30</v>
      </c>
      <c r="C18" s="45" t="s">
        <v>104</v>
      </c>
      <c r="D18" s="48">
        <v>750000</v>
      </c>
      <c r="E18" s="43">
        <v>30</v>
      </c>
      <c r="F18" s="48">
        <f t="shared" si="0"/>
        <v>750000</v>
      </c>
      <c r="G18" s="52">
        <v>427567500</v>
      </c>
    </row>
    <row r="19" spans="1:7">
      <c r="A19" s="41" t="s">
        <v>119</v>
      </c>
      <c r="B19" s="43">
        <v>31</v>
      </c>
      <c r="C19" s="45" t="s">
        <v>104</v>
      </c>
      <c r="D19" s="48">
        <v>750000</v>
      </c>
      <c r="E19" s="43">
        <v>31</v>
      </c>
      <c r="F19" s="48">
        <f t="shared" si="0"/>
        <v>750000</v>
      </c>
      <c r="G19" s="52">
        <v>427567500</v>
      </c>
    </row>
    <row r="20" spans="1:7">
      <c r="A20" s="41" t="s">
        <v>120</v>
      </c>
      <c r="B20" s="43">
        <v>30</v>
      </c>
      <c r="C20" s="45" t="s">
        <v>104</v>
      </c>
      <c r="D20" s="48">
        <v>750000</v>
      </c>
      <c r="E20" s="43">
        <v>30</v>
      </c>
      <c r="F20" s="48">
        <f t="shared" si="0"/>
        <v>750000</v>
      </c>
      <c r="G20" s="52">
        <v>427567500</v>
      </c>
    </row>
    <row r="21" spans="1:7">
      <c r="A21" s="41" t="s">
        <v>121</v>
      </c>
      <c r="B21" s="43">
        <v>31</v>
      </c>
      <c r="C21" s="45" t="s">
        <v>104</v>
      </c>
      <c r="D21" s="48">
        <v>750000</v>
      </c>
      <c r="E21" s="43">
        <v>31</v>
      </c>
      <c r="F21" s="48">
        <f t="shared" si="0"/>
        <v>750000</v>
      </c>
      <c r="G21" s="52">
        <v>427567500</v>
      </c>
    </row>
    <row r="22" spans="1:7">
      <c r="A22" s="41" t="s">
        <v>122</v>
      </c>
      <c r="B22" s="43">
        <v>31</v>
      </c>
      <c r="C22" s="45" t="s">
        <v>104</v>
      </c>
      <c r="D22" s="48">
        <v>750000</v>
      </c>
      <c r="E22" s="43">
        <v>31</v>
      </c>
      <c r="F22" s="48">
        <f t="shared" si="0"/>
        <v>750000</v>
      </c>
      <c r="G22" s="52">
        <v>427567500</v>
      </c>
    </row>
    <row r="23" spans="1:7">
      <c r="A23" s="41" t="s">
        <v>123</v>
      </c>
      <c r="B23" s="43">
        <v>30</v>
      </c>
      <c r="C23" s="45" t="s">
        <v>104</v>
      </c>
      <c r="D23" s="48">
        <v>750000</v>
      </c>
      <c r="E23" s="43">
        <v>30</v>
      </c>
      <c r="F23" s="48">
        <f t="shared" si="0"/>
        <v>750000</v>
      </c>
      <c r="G23" s="52">
        <v>427567500</v>
      </c>
    </row>
    <row r="24" spans="1:7">
      <c r="A24" s="41" t="s">
        <v>124</v>
      </c>
      <c r="B24" s="43">
        <v>31</v>
      </c>
      <c r="C24" s="45" t="s">
        <v>104</v>
      </c>
      <c r="D24" s="48">
        <v>750000</v>
      </c>
      <c r="E24" s="43">
        <v>31</v>
      </c>
      <c r="F24" s="48">
        <f t="shared" si="0"/>
        <v>750000</v>
      </c>
      <c r="G24" s="52">
        <v>427567500</v>
      </c>
    </row>
    <row r="25" spans="1:7">
      <c r="A25" s="41" t="s">
        <v>125</v>
      </c>
      <c r="B25" s="43">
        <v>30</v>
      </c>
      <c r="C25" s="45" t="s">
        <v>104</v>
      </c>
      <c r="D25" s="48">
        <v>750000</v>
      </c>
      <c r="E25" s="43">
        <v>30</v>
      </c>
      <c r="F25" s="48">
        <f t="shared" si="0"/>
        <v>750000</v>
      </c>
      <c r="G25" s="52">
        <v>427567500</v>
      </c>
    </row>
    <row r="26" spans="1:7">
      <c r="A26" s="41" t="s">
        <v>126</v>
      </c>
      <c r="B26" s="43">
        <v>31</v>
      </c>
      <c r="C26" s="45" t="s">
        <v>104</v>
      </c>
      <c r="D26" s="48">
        <v>750000</v>
      </c>
      <c r="E26" s="43">
        <v>31</v>
      </c>
      <c r="F26" s="48">
        <f t="shared" si="0"/>
        <v>750000</v>
      </c>
      <c r="G26" s="52">
        <v>427567500</v>
      </c>
    </row>
    <row r="27" spans="1:7">
      <c r="A27" s="5"/>
      <c r="B27" s="44"/>
      <c r="C27" s="23"/>
      <c r="D27" s="49"/>
      <c r="E27" s="44"/>
      <c r="F27" s="55" t="s">
        <v>127</v>
      </c>
      <c r="G27" s="54">
        <v>5130810000</v>
      </c>
    </row>
    <row r="28" spans="1:7">
      <c r="F28" s="56" t="s">
        <v>128</v>
      </c>
      <c r="G28" s="53">
        <v>427567500</v>
      </c>
    </row>
  </sheetData>
  <mergeCells count="1">
    <mergeCell ref="A6:B6"/>
  </mergeCells>
  <hyperlinks>
    <hyperlink ref="A4" location="TipoCambio!A1" display="Tipos de Cambio Utilizados" xr:uid="{00000000-0004-0000-0300-000000000000}"/>
    <hyperlink ref="C6" location="Consolidado!A1" display="Consolidado" xr:uid="{00000000-0004-0000-0300-000001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"/>
  <sheetViews>
    <sheetView topLeftCell="A10" workbookViewId="0">
      <selection activeCell="H15" sqref="H15"/>
    </sheetView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5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 ht="26.25">
      <c r="A10" s="24" t="s">
        <v>129</v>
      </c>
      <c r="B10" s="26" t="s">
        <v>130</v>
      </c>
      <c r="C10" s="26" t="s">
        <v>131</v>
      </c>
      <c r="D10" s="28" t="s">
        <v>64</v>
      </c>
      <c r="E10" s="30" t="s">
        <v>132</v>
      </c>
      <c r="F10" s="32" t="s">
        <v>133</v>
      </c>
      <c r="G10" s="32" t="s">
        <v>134</v>
      </c>
      <c r="H10" s="34" t="s">
        <v>4</v>
      </c>
      <c r="I10" s="36" t="s">
        <v>106</v>
      </c>
      <c r="J10" s="38">
        <v>50750000</v>
      </c>
    </row>
    <row r="11" spans="1:10">
      <c r="A11" s="25"/>
      <c r="B11" s="27"/>
      <c r="C11" s="27"/>
      <c r="D11" s="29"/>
      <c r="E11" s="31"/>
      <c r="F11" s="33"/>
      <c r="G11" s="33"/>
      <c r="H11" s="35"/>
      <c r="I11" s="37"/>
      <c r="J11" s="39"/>
    </row>
    <row r="12" spans="1:10">
      <c r="A12" s="40" t="s">
        <v>107</v>
      </c>
    </row>
    <row r="14" spans="1:10" ht="26.25">
      <c r="A14" s="19" t="s">
        <v>108</v>
      </c>
      <c r="B14" s="20" t="s">
        <v>109</v>
      </c>
      <c r="C14" s="20" t="s">
        <v>110</v>
      </c>
      <c r="D14" s="20" t="s">
        <v>111</v>
      </c>
      <c r="E14" s="20" t="s">
        <v>112</v>
      </c>
      <c r="F14" s="20" t="s">
        <v>113</v>
      </c>
      <c r="G14" s="21" t="s">
        <v>114</v>
      </c>
    </row>
    <row r="15" spans="1:10" ht="12.75" customHeight="1">
      <c r="A15" s="4" t="s">
        <v>115</v>
      </c>
      <c r="B15" s="42">
        <v>31</v>
      </c>
      <c r="C15" s="22" t="s">
        <v>131</v>
      </c>
      <c r="D15" s="47">
        <v>50750000</v>
      </c>
      <c r="E15" s="42">
        <v>31</v>
      </c>
      <c r="F15" s="47">
        <f t="shared" ref="F15:F26" si="0">(D15 / B15) * E15</f>
        <v>50750000</v>
      </c>
      <c r="G15" s="51">
        <v>28932067500</v>
      </c>
      <c r="H15">
        <f>+G15/F15</f>
        <v>570.09</v>
      </c>
    </row>
    <row r="16" spans="1:10">
      <c r="A16" s="41" t="s">
        <v>116</v>
      </c>
      <c r="B16" s="43">
        <v>29</v>
      </c>
      <c r="C16" s="45" t="s">
        <v>131</v>
      </c>
      <c r="D16" s="48">
        <v>50750000</v>
      </c>
      <c r="E16" s="43">
        <v>29</v>
      </c>
      <c r="F16" s="48">
        <f t="shared" si="0"/>
        <v>50750000</v>
      </c>
      <c r="G16" s="52">
        <v>28932067500</v>
      </c>
    </row>
    <row r="17" spans="1:7">
      <c r="A17" s="41" t="s">
        <v>117</v>
      </c>
      <c r="B17" s="43">
        <v>31</v>
      </c>
      <c r="C17" s="45" t="s">
        <v>131</v>
      </c>
      <c r="D17" s="48">
        <v>50750000</v>
      </c>
      <c r="E17" s="43">
        <v>31</v>
      </c>
      <c r="F17" s="48">
        <f t="shared" si="0"/>
        <v>50750000</v>
      </c>
      <c r="G17" s="52">
        <v>28932067500</v>
      </c>
    </row>
    <row r="18" spans="1:7">
      <c r="A18" s="41" t="s">
        <v>118</v>
      </c>
      <c r="B18" s="43">
        <v>30</v>
      </c>
      <c r="C18" s="45" t="s">
        <v>131</v>
      </c>
      <c r="D18" s="48">
        <v>50750000</v>
      </c>
      <c r="E18" s="43">
        <v>30</v>
      </c>
      <c r="F18" s="48">
        <f t="shared" si="0"/>
        <v>50750000</v>
      </c>
      <c r="G18" s="52">
        <v>28932067500</v>
      </c>
    </row>
    <row r="19" spans="1:7">
      <c r="A19" s="41" t="s">
        <v>119</v>
      </c>
      <c r="B19" s="43">
        <v>31</v>
      </c>
      <c r="C19" s="45" t="s">
        <v>131</v>
      </c>
      <c r="D19" s="48">
        <v>50750000</v>
      </c>
      <c r="E19" s="43">
        <v>31</v>
      </c>
      <c r="F19" s="48">
        <f t="shared" si="0"/>
        <v>50750000</v>
      </c>
      <c r="G19" s="52">
        <v>28932067500</v>
      </c>
    </row>
    <row r="20" spans="1:7">
      <c r="A20" s="41" t="s">
        <v>120</v>
      </c>
      <c r="B20" s="43">
        <v>30</v>
      </c>
      <c r="C20" s="45" t="s">
        <v>131</v>
      </c>
      <c r="D20" s="48">
        <v>50750000</v>
      </c>
      <c r="E20" s="43">
        <v>30</v>
      </c>
      <c r="F20" s="48">
        <f t="shared" si="0"/>
        <v>50750000</v>
      </c>
      <c r="G20" s="52">
        <v>28932067500</v>
      </c>
    </row>
    <row r="21" spans="1:7">
      <c r="A21" s="41" t="s">
        <v>121</v>
      </c>
      <c r="B21" s="43">
        <v>31</v>
      </c>
      <c r="C21" s="45" t="s">
        <v>131</v>
      </c>
      <c r="D21" s="48">
        <v>50750000</v>
      </c>
      <c r="E21" s="43">
        <v>31</v>
      </c>
      <c r="F21" s="48">
        <f t="shared" si="0"/>
        <v>50750000</v>
      </c>
      <c r="G21" s="52">
        <v>28932067500</v>
      </c>
    </row>
    <row r="22" spans="1:7">
      <c r="A22" s="41" t="s">
        <v>122</v>
      </c>
      <c r="B22" s="43">
        <v>31</v>
      </c>
      <c r="C22" s="45" t="s">
        <v>131</v>
      </c>
      <c r="D22" s="48">
        <v>50750000</v>
      </c>
      <c r="E22" s="43">
        <v>31</v>
      </c>
      <c r="F22" s="48">
        <f t="shared" si="0"/>
        <v>50750000</v>
      </c>
      <c r="G22" s="52">
        <v>28932067500</v>
      </c>
    </row>
    <row r="23" spans="1:7">
      <c r="A23" s="41" t="s">
        <v>123</v>
      </c>
      <c r="B23" s="43">
        <v>30</v>
      </c>
      <c r="C23" s="45" t="s">
        <v>131</v>
      </c>
      <c r="D23" s="48">
        <v>50750000</v>
      </c>
      <c r="E23" s="43">
        <v>30</v>
      </c>
      <c r="F23" s="48">
        <f t="shared" si="0"/>
        <v>50750000</v>
      </c>
      <c r="G23" s="52">
        <v>28932067500</v>
      </c>
    </row>
    <row r="24" spans="1:7">
      <c r="A24" s="41" t="s">
        <v>124</v>
      </c>
      <c r="B24" s="43">
        <v>31</v>
      </c>
      <c r="C24" s="45" t="s">
        <v>131</v>
      </c>
      <c r="D24" s="48">
        <v>50750000</v>
      </c>
      <c r="E24" s="43">
        <v>31</v>
      </c>
      <c r="F24" s="48">
        <f t="shared" si="0"/>
        <v>50750000</v>
      </c>
      <c r="G24" s="52">
        <v>28932067500</v>
      </c>
    </row>
    <row r="25" spans="1:7">
      <c r="A25" s="41" t="s">
        <v>125</v>
      </c>
      <c r="B25" s="43">
        <v>30</v>
      </c>
      <c r="C25" s="45" t="s">
        <v>131</v>
      </c>
      <c r="D25" s="48">
        <v>50750000</v>
      </c>
      <c r="E25" s="43">
        <v>30</v>
      </c>
      <c r="F25" s="48">
        <f t="shared" si="0"/>
        <v>50750000</v>
      </c>
      <c r="G25" s="52">
        <v>28932067500</v>
      </c>
    </row>
    <row r="26" spans="1:7">
      <c r="A26" s="41" t="s">
        <v>126</v>
      </c>
      <c r="B26" s="43">
        <v>31</v>
      </c>
      <c r="C26" s="45" t="s">
        <v>131</v>
      </c>
      <c r="D26" s="48">
        <v>50750000</v>
      </c>
      <c r="E26" s="43">
        <v>31</v>
      </c>
      <c r="F26" s="48">
        <f t="shared" si="0"/>
        <v>50750000</v>
      </c>
      <c r="G26" s="52">
        <v>28932067500</v>
      </c>
    </row>
    <row r="27" spans="1:7">
      <c r="A27" s="5"/>
      <c r="B27" s="44"/>
      <c r="C27" s="23"/>
      <c r="D27" s="49"/>
      <c r="E27" s="44"/>
      <c r="F27" s="55" t="s">
        <v>127</v>
      </c>
      <c r="G27" s="54">
        <v>347184810000</v>
      </c>
    </row>
    <row r="28" spans="1:7">
      <c r="F28" s="56" t="s">
        <v>128</v>
      </c>
      <c r="G28" s="53">
        <v>28932067500</v>
      </c>
    </row>
  </sheetData>
  <mergeCells count="1">
    <mergeCell ref="A6:B6"/>
  </mergeCells>
  <hyperlinks>
    <hyperlink ref="A4" location="TipoCambio!A1" display="Tipos de Cambio Utilizados" xr:uid="{00000000-0004-0000-0400-000000000000}"/>
    <hyperlink ref="C6" location="Consolidado!A1" display="Consolidado" xr:uid="{00000000-0004-0000-0400-000001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4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6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135</v>
      </c>
      <c r="B10" s="26" t="s">
        <v>136</v>
      </c>
      <c r="C10" s="26" t="s">
        <v>137</v>
      </c>
      <c r="D10" s="28" t="s">
        <v>138</v>
      </c>
      <c r="E10" s="30" t="s">
        <v>139</v>
      </c>
      <c r="F10" s="32" t="s">
        <v>140</v>
      </c>
      <c r="G10" s="32" t="s">
        <v>139</v>
      </c>
      <c r="H10" s="34" t="s">
        <v>4</v>
      </c>
      <c r="I10" s="36" t="s">
        <v>106</v>
      </c>
      <c r="J10" s="38">
        <v>15000000000</v>
      </c>
    </row>
    <row r="11" spans="1:10">
      <c r="A11" s="57" t="s">
        <v>135</v>
      </c>
      <c r="B11" s="58" t="s">
        <v>141</v>
      </c>
      <c r="C11" s="58" t="s">
        <v>142</v>
      </c>
      <c r="D11" s="59" t="s">
        <v>138</v>
      </c>
      <c r="E11" s="60" t="s">
        <v>143</v>
      </c>
      <c r="F11" s="46" t="s">
        <v>144</v>
      </c>
      <c r="G11" s="46" t="s">
        <v>143</v>
      </c>
      <c r="H11" s="50" t="s">
        <v>4</v>
      </c>
      <c r="I11" s="61" t="s">
        <v>106</v>
      </c>
      <c r="J11" s="62">
        <v>12000000000</v>
      </c>
    </row>
    <row r="12" spans="1:10">
      <c r="A12" s="57" t="s">
        <v>135</v>
      </c>
      <c r="B12" s="58" t="s">
        <v>145</v>
      </c>
      <c r="C12" s="58" t="s">
        <v>146</v>
      </c>
      <c r="D12" s="59" t="s">
        <v>138</v>
      </c>
      <c r="E12" s="60" t="s">
        <v>147</v>
      </c>
      <c r="F12" s="46" t="s">
        <v>148</v>
      </c>
      <c r="G12" s="46" t="s">
        <v>147</v>
      </c>
      <c r="H12" s="50" t="s">
        <v>4</v>
      </c>
      <c r="I12" s="61" t="s">
        <v>106</v>
      </c>
      <c r="J12" s="62">
        <v>10300000000</v>
      </c>
    </row>
    <row r="13" spans="1:10">
      <c r="A13" s="25"/>
      <c r="B13" s="27"/>
      <c r="C13" s="27"/>
      <c r="D13" s="29"/>
      <c r="E13" s="31"/>
      <c r="F13" s="33"/>
      <c r="G13" s="33"/>
      <c r="H13" s="35"/>
      <c r="I13" s="37"/>
      <c r="J13" s="39"/>
    </row>
    <row r="14" spans="1:10">
      <c r="A14" s="40" t="s">
        <v>107</v>
      </c>
    </row>
    <row r="16" spans="1:10" ht="26.25">
      <c r="A16" s="19" t="s">
        <v>108</v>
      </c>
      <c r="B16" s="20" t="s">
        <v>109</v>
      </c>
      <c r="C16" s="20" t="s">
        <v>110</v>
      </c>
      <c r="D16" s="20" t="s">
        <v>111</v>
      </c>
      <c r="E16" s="20" t="s">
        <v>112</v>
      </c>
      <c r="F16" s="20" t="s">
        <v>113</v>
      </c>
      <c r="G16" s="21" t="s">
        <v>114</v>
      </c>
    </row>
    <row r="17" spans="1:7" ht="12.75" customHeight="1">
      <c r="A17" s="4" t="s">
        <v>115</v>
      </c>
      <c r="B17" s="42">
        <v>31</v>
      </c>
      <c r="C17" s="22" t="s">
        <v>137</v>
      </c>
      <c r="D17" s="47">
        <v>15000000000</v>
      </c>
      <c r="E17" s="42">
        <v>31</v>
      </c>
      <c r="F17" s="47">
        <f t="shared" ref="F17:F52" si="0">(D17 / B17) * E17</f>
        <v>15000000000</v>
      </c>
      <c r="G17" s="51">
        <v>15000000000</v>
      </c>
    </row>
    <row r="18" spans="1:7">
      <c r="A18" s="41" t="s">
        <v>116</v>
      </c>
      <c r="B18" s="43">
        <v>29</v>
      </c>
      <c r="C18" s="45" t="s">
        <v>137</v>
      </c>
      <c r="D18" s="48">
        <v>15000000000</v>
      </c>
      <c r="E18" s="43">
        <v>29</v>
      </c>
      <c r="F18" s="48">
        <f t="shared" si="0"/>
        <v>15000000000</v>
      </c>
      <c r="G18" s="52">
        <v>15000000000</v>
      </c>
    </row>
    <row r="19" spans="1:7">
      <c r="A19" s="41" t="s">
        <v>117</v>
      </c>
      <c r="B19" s="43">
        <v>31</v>
      </c>
      <c r="C19" s="45" t="s">
        <v>137</v>
      </c>
      <c r="D19" s="48">
        <v>15000000000</v>
      </c>
      <c r="E19" s="43">
        <v>31</v>
      </c>
      <c r="F19" s="48">
        <f t="shared" si="0"/>
        <v>15000000000</v>
      </c>
      <c r="G19" s="52">
        <v>15000000000</v>
      </c>
    </row>
    <row r="20" spans="1:7">
      <c r="A20" s="41" t="s">
        <v>118</v>
      </c>
      <c r="B20" s="43">
        <v>30</v>
      </c>
      <c r="C20" s="45" t="s">
        <v>137</v>
      </c>
      <c r="D20" s="48">
        <v>15000000000</v>
      </c>
      <c r="E20" s="43">
        <v>30</v>
      </c>
      <c r="F20" s="48">
        <f t="shared" si="0"/>
        <v>15000000000</v>
      </c>
      <c r="G20" s="52">
        <v>15000000000</v>
      </c>
    </row>
    <row r="21" spans="1:7">
      <c r="A21" s="41" t="s">
        <v>119</v>
      </c>
      <c r="B21" s="43">
        <v>31</v>
      </c>
      <c r="C21" s="45" t="s">
        <v>137</v>
      </c>
      <c r="D21" s="48">
        <v>15000000000</v>
      </c>
      <c r="E21" s="43">
        <v>31</v>
      </c>
      <c r="F21" s="48">
        <f t="shared" si="0"/>
        <v>15000000000</v>
      </c>
      <c r="G21" s="52">
        <v>15000000000</v>
      </c>
    </row>
    <row r="22" spans="1:7">
      <c r="A22" s="41" t="s">
        <v>120</v>
      </c>
      <c r="B22" s="43">
        <v>30</v>
      </c>
      <c r="C22" s="45" t="s">
        <v>137</v>
      </c>
      <c r="D22" s="48">
        <v>15000000000</v>
      </c>
      <c r="E22" s="43">
        <v>30</v>
      </c>
      <c r="F22" s="48">
        <f t="shared" si="0"/>
        <v>15000000000</v>
      </c>
      <c r="G22" s="52">
        <v>15000000000</v>
      </c>
    </row>
    <row r="23" spans="1:7">
      <c r="A23" s="41" t="s">
        <v>121</v>
      </c>
      <c r="B23" s="43">
        <v>31</v>
      </c>
      <c r="C23" s="45" t="s">
        <v>137</v>
      </c>
      <c r="D23" s="48">
        <v>15000000000</v>
      </c>
      <c r="E23" s="43">
        <v>31</v>
      </c>
      <c r="F23" s="48">
        <f t="shared" si="0"/>
        <v>15000000000</v>
      </c>
      <c r="G23" s="52">
        <v>15000000000</v>
      </c>
    </row>
    <row r="24" spans="1:7">
      <c r="A24" s="41" t="s">
        <v>122</v>
      </c>
      <c r="B24" s="43">
        <v>31</v>
      </c>
      <c r="C24" s="45" t="s">
        <v>137</v>
      </c>
      <c r="D24" s="48">
        <v>15000000000</v>
      </c>
      <c r="E24" s="43">
        <v>31</v>
      </c>
      <c r="F24" s="48">
        <f t="shared" si="0"/>
        <v>15000000000</v>
      </c>
      <c r="G24" s="52">
        <v>15000000000</v>
      </c>
    </row>
    <row r="25" spans="1:7">
      <c r="A25" s="41" t="s">
        <v>123</v>
      </c>
      <c r="B25" s="43">
        <v>30</v>
      </c>
      <c r="C25" s="45" t="s">
        <v>137</v>
      </c>
      <c r="D25" s="48">
        <v>15000000000</v>
      </c>
      <c r="E25" s="43">
        <v>30</v>
      </c>
      <c r="F25" s="48">
        <f t="shared" si="0"/>
        <v>15000000000</v>
      </c>
      <c r="G25" s="52">
        <v>15000000000</v>
      </c>
    </row>
    <row r="26" spans="1:7">
      <c r="A26" s="41" t="s">
        <v>124</v>
      </c>
      <c r="B26" s="43">
        <v>31</v>
      </c>
      <c r="C26" s="45" t="s">
        <v>137</v>
      </c>
      <c r="D26" s="48">
        <v>15000000000</v>
      </c>
      <c r="E26" s="43">
        <v>31</v>
      </c>
      <c r="F26" s="48">
        <f t="shared" si="0"/>
        <v>15000000000</v>
      </c>
      <c r="G26" s="52">
        <v>15000000000</v>
      </c>
    </row>
    <row r="27" spans="1:7">
      <c r="A27" s="41" t="s">
        <v>125</v>
      </c>
      <c r="B27" s="43">
        <v>30</v>
      </c>
      <c r="C27" s="45" t="s">
        <v>137</v>
      </c>
      <c r="D27" s="48">
        <v>15000000000</v>
      </c>
      <c r="E27" s="43">
        <v>30</v>
      </c>
      <c r="F27" s="48">
        <f t="shared" si="0"/>
        <v>15000000000</v>
      </c>
      <c r="G27" s="52">
        <v>15000000000</v>
      </c>
    </row>
    <row r="28" spans="1:7">
      <c r="A28" s="41" t="s">
        <v>126</v>
      </c>
      <c r="B28" s="43">
        <v>31</v>
      </c>
      <c r="C28" s="45" t="s">
        <v>137</v>
      </c>
      <c r="D28" s="48">
        <v>15000000000</v>
      </c>
      <c r="E28" s="43">
        <v>31</v>
      </c>
      <c r="F28" s="48">
        <f t="shared" si="0"/>
        <v>15000000000</v>
      </c>
      <c r="G28" s="52">
        <v>15000000000</v>
      </c>
    </row>
    <row r="29" spans="1:7">
      <c r="A29" s="41" t="s">
        <v>115</v>
      </c>
      <c r="B29" s="43">
        <v>31</v>
      </c>
      <c r="C29" s="45" t="s">
        <v>142</v>
      </c>
      <c r="D29" s="48">
        <v>12000000000</v>
      </c>
      <c r="E29" s="43">
        <v>31</v>
      </c>
      <c r="F29" s="48">
        <f t="shared" si="0"/>
        <v>12000000000</v>
      </c>
      <c r="G29" s="52">
        <v>12000000000</v>
      </c>
    </row>
    <row r="30" spans="1:7">
      <c r="A30" s="41" t="s">
        <v>116</v>
      </c>
      <c r="B30" s="43">
        <v>29</v>
      </c>
      <c r="C30" s="45" t="s">
        <v>142</v>
      </c>
      <c r="D30" s="48">
        <v>12000000000</v>
      </c>
      <c r="E30" s="43">
        <v>29</v>
      </c>
      <c r="F30" s="48">
        <f t="shared" si="0"/>
        <v>12000000000</v>
      </c>
      <c r="G30" s="52">
        <v>12000000000</v>
      </c>
    </row>
    <row r="31" spans="1:7">
      <c r="A31" s="41" t="s">
        <v>117</v>
      </c>
      <c r="B31" s="43">
        <v>31</v>
      </c>
      <c r="C31" s="45" t="s">
        <v>142</v>
      </c>
      <c r="D31" s="48">
        <v>12000000000</v>
      </c>
      <c r="E31" s="43">
        <v>31</v>
      </c>
      <c r="F31" s="48">
        <f t="shared" si="0"/>
        <v>12000000000</v>
      </c>
      <c r="G31" s="52">
        <v>12000000000</v>
      </c>
    </row>
    <row r="32" spans="1:7">
      <c r="A32" s="41" t="s">
        <v>118</v>
      </c>
      <c r="B32" s="43">
        <v>30</v>
      </c>
      <c r="C32" s="45" t="s">
        <v>142</v>
      </c>
      <c r="D32" s="48">
        <v>12000000000</v>
      </c>
      <c r="E32" s="43">
        <v>30</v>
      </c>
      <c r="F32" s="48">
        <f t="shared" si="0"/>
        <v>12000000000</v>
      </c>
      <c r="G32" s="52">
        <v>12000000000</v>
      </c>
    </row>
    <row r="33" spans="1:7">
      <c r="A33" s="41" t="s">
        <v>119</v>
      </c>
      <c r="B33" s="43">
        <v>31</v>
      </c>
      <c r="C33" s="45" t="s">
        <v>142</v>
      </c>
      <c r="D33" s="48">
        <v>12000000000</v>
      </c>
      <c r="E33" s="43">
        <v>31</v>
      </c>
      <c r="F33" s="48">
        <f t="shared" si="0"/>
        <v>12000000000</v>
      </c>
      <c r="G33" s="52">
        <v>12000000000</v>
      </c>
    </row>
    <row r="34" spans="1:7">
      <c r="A34" s="41" t="s">
        <v>120</v>
      </c>
      <c r="B34" s="43">
        <v>30</v>
      </c>
      <c r="C34" s="45" t="s">
        <v>142</v>
      </c>
      <c r="D34" s="48">
        <v>12000000000</v>
      </c>
      <c r="E34" s="43">
        <v>30</v>
      </c>
      <c r="F34" s="48">
        <f t="shared" si="0"/>
        <v>12000000000</v>
      </c>
      <c r="G34" s="52">
        <v>12000000000</v>
      </c>
    </row>
    <row r="35" spans="1:7">
      <c r="A35" s="41" t="s">
        <v>121</v>
      </c>
      <c r="B35" s="43">
        <v>31</v>
      </c>
      <c r="C35" s="45" t="s">
        <v>142</v>
      </c>
      <c r="D35" s="48">
        <v>12000000000</v>
      </c>
      <c r="E35" s="43">
        <v>31</v>
      </c>
      <c r="F35" s="48">
        <f t="shared" si="0"/>
        <v>12000000000</v>
      </c>
      <c r="G35" s="52">
        <v>12000000000</v>
      </c>
    </row>
    <row r="36" spans="1:7">
      <c r="A36" s="41" t="s">
        <v>122</v>
      </c>
      <c r="B36" s="43">
        <v>31</v>
      </c>
      <c r="C36" s="45" t="s">
        <v>142</v>
      </c>
      <c r="D36" s="48">
        <v>12000000000</v>
      </c>
      <c r="E36" s="43">
        <v>31</v>
      </c>
      <c r="F36" s="48">
        <f t="shared" si="0"/>
        <v>12000000000</v>
      </c>
      <c r="G36" s="52">
        <v>12000000000</v>
      </c>
    </row>
    <row r="37" spans="1:7">
      <c r="A37" s="41" t="s">
        <v>123</v>
      </c>
      <c r="B37" s="43">
        <v>30</v>
      </c>
      <c r="C37" s="45" t="s">
        <v>142</v>
      </c>
      <c r="D37" s="48">
        <v>12000000000</v>
      </c>
      <c r="E37" s="43">
        <v>30</v>
      </c>
      <c r="F37" s="48">
        <f t="shared" si="0"/>
        <v>12000000000</v>
      </c>
      <c r="G37" s="52">
        <v>12000000000</v>
      </c>
    </row>
    <row r="38" spans="1:7">
      <c r="A38" s="41" t="s">
        <v>124</v>
      </c>
      <c r="B38" s="43">
        <v>31</v>
      </c>
      <c r="C38" s="45" t="s">
        <v>142</v>
      </c>
      <c r="D38" s="48">
        <v>12000000000</v>
      </c>
      <c r="E38" s="43">
        <v>31</v>
      </c>
      <c r="F38" s="48">
        <f t="shared" si="0"/>
        <v>12000000000</v>
      </c>
      <c r="G38" s="52">
        <v>12000000000</v>
      </c>
    </row>
    <row r="39" spans="1:7">
      <c r="A39" s="41" t="s">
        <v>125</v>
      </c>
      <c r="B39" s="43">
        <v>30</v>
      </c>
      <c r="C39" s="45" t="s">
        <v>142</v>
      </c>
      <c r="D39" s="48">
        <v>12000000000</v>
      </c>
      <c r="E39" s="43">
        <v>30</v>
      </c>
      <c r="F39" s="48">
        <f t="shared" si="0"/>
        <v>12000000000</v>
      </c>
      <c r="G39" s="52">
        <v>12000000000</v>
      </c>
    </row>
    <row r="40" spans="1:7">
      <c r="A40" s="41" t="s">
        <v>126</v>
      </c>
      <c r="B40" s="43">
        <v>31</v>
      </c>
      <c r="C40" s="45" t="s">
        <v>142</v>
      </c>
      <c r="D40" s="48">
        <v>12000000000</v>
      </c>
      <c r="E40" s="43">
        <v>31</v>
      </c>
      <c r="F40" s="48">
        <f t="shared" si="0"/>
        <v>12000000000</v>
      </c>
      <c r="G40" s="52">
        <v>12000000000</v>
      </c>
    </row>
    <row r="41" spans="1:7">
      <c r="A41" s="41" t="s">
        <v>115</v>
      </c>
      <c r="B41" s="43">
        <v>31</v>
      </c>
      <c r="C41" s="45" t="s">
        <v>146</v>
      </c>
      <c r="D41" s="48">
        <v>10300000000</v>
      </c>
      <c r="E41" s="43">
        <v>31</v>
      </c>
      <c r="F41" s="48">
        <f t="shared" si="0"/>
        <v>10300000000</v>
      </c>
      <c r="G41" s="52">
        <v>10300000000</v>
      </c>
    </row>
    <row r="42" spans="1:7">
      <c r="A42" s="41" t="s">
        <v>116</v>
      </c>
      <c r="B42" s="43">
        <v>29</v>
      </c>
      <c r="C42" s="45" t="s">
        <v>146</v>
      </c>
      <c r="D42" s="48">
        <v>10300000000</v>
      </c>
      <c r="E42" s="43">
        <v>29</v>
      </c>
      <c r="F42" s="48">
        <f t="shared" si="0"/>
        <v>10300000000</v>
      </c>
      <c r="G42" s="52">
        <v>10300000000</v>
      </c>
    </row>
    <row r="43" spans="1:7">
      <c r="A43" s="41" t="s">
        <v>117</v>
      </c>
      <c r="B43" s="43">
        <v>31</v>
      </c>
      <c r="C43" s="45" t="s">
        <v>146</v>
      </c>
      <c r="D43" s="48">
        <v>10300000000</v>
      </c>
      <c r="E43" s="43">
        <v>31</v>
      </c>
      <c r="F43" s="48">
        <f t="shared" si="0"/>
        <v>10300000000</v>
      </c>
      <c r="G43" s="52">
        <v>10300000000</v>
      </c>
    </row>
    <row r="44" spans="1:7">
      <c r="A44" s="41" t="s">
        <v>118</v>
      </c>
      <c r="B44" s="43">
        <v>30</v>
      </c>
      <c r="C44" s="45" t="s">
        <v>146</v>
      </c>
      <c r="D44" s="48">
        <v>10300000000</v>
      </c>
      <c r="E44" s="43">
        <v>30</v>
      </c>
      <c r="F44" s="48">
        <f t="shared" si="0"/>
        <v>10300000000</v>
      </c>
      <c r="G44" s="52">
        <v>10300000000</v>
      </c>
    </row>
    <row r="45" spans="1:7">
      <c r="A45" s="41" t="s">
        <v>119</v>
      </c>
      <c r="B45" s="43">
        <v>31</v>
      </c>
      <c r="C45" s="45" t="s">
        <v>146</v>
      </c>
      <c r="D45" s="48">
        <v>10300000000</v>
      </c>
      <c r="E45" s="43">
        <v>31</v>
      </c>
      <c r="F45" s="48">
        <f t="shared" si="0"/>
        <v>10300000000</v>
      </c>
      <c r="G45" s="52">
        <v>10300000000</v>
      </c>
    </row>
    <row r="46" spans="1:7">
      <c r="A46" s="41" t="s">
        <v>120</v>
      </c>
      <c r="B46" s="43">
        <v>30</v>
      </c>
      <c r="C46" s="45" t="s">
        <v>146</v>
      </c>
      <c r="D46" s="48">
        <v>10300000000</v>
      </c>
      <c r="E46" s="43">
        <v>30</v>
      </c>
      <c r="F46" s="48">
        <f t="shared" si="0"/>
        <v>10300000000</v>
      </c>
      <c r="G46" s="52">
        <v>10300000000</v>
      </c>
    </row>
    <row r="47" spans="1:7">
      <c r="A47" s="41" t="s">
        <v>121</v>
      </c>
      <c r="B47" s="43">
        <v>31</v>
      </c>
      <c r="C47" s="45" t="s">
        <v>146</v>
      </c>
      <c r="D47" s="48">
        <v>10300000000</v>
      </c>
      <c r="E47" s="43">
        <v>31</v>
      </c>
      <c r="F47" s="48">
        <f t="shared" si="0"/>
        <v>10300000000</v>
      </c>
      <c r="G47" s="52">
        <v>10300000000</v>
      </c>
    </row>
    <row r="48" spans="1:7">
      <c r="A48" s="41" t="s">
        <v>122</v>
      </c>
      <c r="B48" s="43">
        <v>31</v>
      </c>
      <c r="C48" s="45" t="s">
        <v>146</v>
      </c>
      <c r="D48" s="48">
        <v>10300000000</v>
      </c>
      <c r="E48" s="43">
        <v>31</v>
      </c>
      <c r="F48" s="48">
        <f t="shared" si="0"/>
        <v>10300000000</v>
      </c>
      <c r="G48" s="52">
        <v>10300000000</v>
      </c>
    </row>
    <row r="49" spans="1:7">
      <c r="A49" s="41" t="s">
        <v>123</v>
      </c>
      <c r="B49" s="43">
        <v>30</v>
      </c>
      <c r="C49" s="45" t="s">
        <v>146</v>
      </c>
      <c r="D49" s="48">
        <v>10300000000</v>
      </c>
      <c r="E49" s="43">
        <v>30</v>
      </c>
      <c r="F49" s="48">
        <f t="shared" si="0"/>
        <v>10300000000</v>
      </c>
      <c r="G49" s="52">
        <v>10300000000</v>
      </c>
    </row>
    <row r="50" spans="1:7">
      <c r="A50" s="41" t="s">
        <v>124</v>
      </c>
      <c r="B50" s="43">
        <v>31</v>
      </c>
      <c r="C50" s="45" t="s">
        <v>146</v>
      </c>
      <c r="D50" s="48">
        <v>10300000000</v>
      </c>
      <c r="E50" s="43">
        <v>31</v>
      </c>
      <c r="F50" s="48">
        <f t="shared" si="0"/>
        <v>10300000000</v>
      </c>
      <c r="G50" s="52">
        <v>10300000000</v>
      </c>
    </row>
    <row r="51" spans="1:7">
      <c r="A51" s="41" t="s">
        <v>125</v>
      </c>
      <c r="B51" s="43">
        <v>30</v>
      </c>
      <c r="C51" s="45" t="s">
        <v>146</v>
      </c>
      <c r="D51" s="48">
        <v>10300000000</v>
      </c>
      <c r="E51" s="43">
        <v>30</v>
      </c>
      <c r="F51" s="48">
        <f t="shared" si="0"/>
        <v>10300000000</v>
      </c>
      <c r="G51" s="52">
        <v>10300000000</v>
      </c>
    </row>
    <row r="52" spans="1:7">
      <c r="A52" s="41" t="s">
        <v>126</v>
      </c>
      <c r="B52" s="43">
        <v>31</v>
      </c>
      <c r="C52" s="45" t="s">
        <v>146</v>
      </c>
      <c r="D52" s="48">
        <v>10300000000</v>
      </c>
      <c r="E52" s="43">
        <v>31</v>
      </c>
      <c r="F52" s="48">
        <f t="shared" si="0"/>
        <v>10300000000</v>
      </c>
      <c r="G52" s="52">
        <v>10300000000</v>
      </c>
    </row>
    <row r="53" spans="1:7">
      <c r="A53" s="5"/>
      <c r="B53" s="44"/>
      <c r="C53" s="23"/>
      <c r="D53" s="49"/>
      <c r="E53" s="44"/>
      <c r="F53" s="55" t="s">
        <v>127</v>
      </c>
      <c r="G53" s="54">
        <v>447600000000</v>
      </c>
    </row>
    <row r="54" spans="1:7">
      <c r="F54" s="56" t="s">
        <v>128</v>
      </c>
      <c r="G54" s="53">
        <v>37300000000</v>
      </c>
    </row>
  </sheetData>
  <mergeCells count="1">
    <mergeCell ref="A6:B6"/>
  </mergeCells>
  <hyperlinks>
    <hyperlink ref="A4" location="TipoCambio!A1" display="Tipos de Cambio Utilizados" xr:uid="{00000000-0004-0000-0500-000000000000}"/>
    <hyperlink ref="C6" location="Consolidado!A1" display="Consolidado" xr:uid="{00000000-0004-0000-0500-000001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8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7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149</v>
      </c>
      <c r="B10" s="26" t="s">
        <v>103</v>
      </c>
      <c r="C10" s="26" t="s">
        <v>150</v>
      </c>
      <c r="D10" s="28" t="s">
        <v>138</v>
      </c>
      <c r="E10" s="30" t="s">
        <v>151</v>
      </c>
      <c r="F10" s="32" t="s">
        <v>4</v>
      </c>
      <c r="G10" s="32" t="s">
        <v>151</v>
      </c>
      <c r="H10" s="34" t="s">
        <v>4</v>
      </c>
      <c r="I10" s="36" t="s">
        <v>106</v>
      </c>
      <c r="J10" s="38">
        <v>85860183000</v>
      </c>
    </row>
    <row r="11" spans="1:10">
      <c r="A11" s="25"/>
      <c r="B11" s="27"/>
      <c r="C11" s="27"/>
      <c r="D11" s="29"/>
      <c r="E11" s="31"/>
      <c r="F11" s="33"/>
      <c r="G11" s="33"/>
      <c r="H11" s="35"/>
      <c r="I11" s="37"/>
      <c r="J11" s="39"/>
    </row>
    <row r="12" spans="1:10">
      <c r="A12" s="40" t="s">
        <v>107</v>
      </c>
    </row>
    <row r="14" spans="1:10" ht="26.25">
      <c r="A14" s="19" t="s">
        <v>108</v>
      </c>
      <c r="B14" s="20" t="s">
        <v>109</v>
      </c>
      <c r="C14" s="20" t="s">
        <v>110</v>
      </c>
      <c r="D14" s="20" t="s">
        <v>111</v>
      </c>
      <c r="E14" s="20" t="s">
        <v>112</v>
      </c>
      <c r="F14" s="20" t="s">
        <v>113</v>
      </c>
      <c r="G14" s="21" t="s">
        <v>114</v>
      </c>
    </row>
    <row r="15" spans="1:10" ht="12.75" customHeight="1">
      <c r="A15" s="4" t="s">
        <v>115</v>
      </c>
      <c r="B15" s="42">
        <v>31</v>
      </c>
      <c r="C15" s="22" t="s">
        <v>150</v>
      </c>
      <c r="D15" s="47">
        <v>85860183000</v>
      </c>
      <c r="E15" s="42">
        <v>31</v>
      </c>
      <c r="F15" s="47">
        <f t="shared" ref="F15:F26" si="0">(D15 / B15) * E15</f>
        <v>85860183000</v>
      </c>
      <c r="G15" s="51">
        <v>85860183000</v>
      </c>
    </row>
    <row r="16" spans="1:10">
      <c r="A16" s="41" t="s">
        <v>116</v>
      </c>
      <c r="B16" s="43">
        <v>29</v>
      </c>
      <c r="C16" s="45" t="s">
        <v>150</v>
      </c>
      <c r="D16" s="48">
        <v>85860183000</v>
      </c>
      <c r="E16" s="43">
        <v>29</v>
      </c>
      <c r="F16" s="48">
        <f t="shared" si="0"/>
        <v>85860183000</v>
      </c>
      <c r="G16" s="52">
        <v>85860183000</v>
      </c>
    </row>
    <row r="17" spans="1:7">
      <c r="A17" s="41" t="s">
        <v>117</v>
      </c>
      <c r="B17" s="43">
        <v>31</v>
      </c>
      <c r="C17" s="45" t="s">
        <v>150</v>
      </c>
      <c r="D17" s="48">
        <v>85860183000</v>
      </c>
      <c r="E17" s="43">
        <v>31</v>
      </c>
      <c r="F17" s="48">
        <f t="shared" si="0"/>
        <v>85860183000</v>
      </c>
      <c r="G17" s="52">
        <v>85860183000</v>
      </c>
    </row>
    <row r="18" spans="1:7">
      <c r="A18" s="41" t="s">
        <v>118</v>
      </c>
      <c r="B18" s="43">
        <v>30</v>
      </c>
      <c r="C18" s="45" t="s">
        <v>150</v>
      </c>
      <c r="D18" s="48">
        <v>85860183000</v>
      </c>
      <c r="E18" s="43">
        <v>30</v>
      </c>
      <c r="F18" s="48">
        <f t="shared" si="0"/>
        <v>85860183000</v>
      </c>
      <c r="G18" s="52">
        <v>85860183000</v>
      </c>
    </row>
    <row r="19" spans="1:7">
      <c r="A19" s="41" t="s">
        <v>119</v>
      </c>
      <c r="B19" s="43">
        <v>31</v>
      </c>
      <c r="C19" s="45" t="s">
        <v>150</v>
      </c>
      <c r="D19" s="48">
        <v>85860183000</v>
      </c>
      <c r="E19" s="43">
        <v>31</v>
      </c>
      <c r="F19" s="48">
        <f t="shared" si="0"/>
        <v>85860183000</v>
      </c>
      <c r="G19" s="52">
        <v>85860183000</v>
      </c>
    </row>
    <row r="20" spans="1:7">
      <c r="A20" s="41" t="s">
        <v>120</v>
      </c>
      <c r="B20" s="43">
        <v>30</v>
      </c>
      <c r="C20" s="45" t="s">
        <v>150</v>
      </c>
      <c r="D20" s="48">
        <v>85860183000</v>
      </c>
      <c r="E20" s="43">
        <v>30</v>
      </c>
      <c r="F20" s="48">
        <f t="shared" si="0"/>
        <v>85860183000</v>
      </c>
      <c r="G20" s="52">
        <v>85860183000</v>
      </c>
    </row>
    <row r="21" spans="1:7">
      <c r="A21" s="41" t="s">
        <v>121</v>
      </c>
      <c r="B21" s="43">
        <v>31</v>
      </c>
      <c r="C21" s="45" t="s">
        <v>150</v>
      </c>
      <c r="D21" s="48">
        <v>85860183000</v>
      </c>
      <c r="E21" s="43">
        <v>31</v>
      </c>
      <c r="F21" s="48">
        <f t="shared" si="0"/>
        <v>85860183000</v>
      </c>
      <c r="G21" s="52">
        <v>85860183000</v>
      </c>
    </row>
    <row r="22" spans="1:7">
      <c r="A22" s="41" t="s">
        <v>122</v>
      </c>
      <c r="B22" s="43">
        <v>31</v>
      </c>
      <c r="C22" s="45" t="s">
        <v>150</v>
      </c>
      <c r="D22" s="48">
        <v>85860183000</v>
      </c>
      <c r="E22" s="43">
        <v>31</v>
      </c>
      <c r="F22" s="48">
        <f t="shared" si="0"/>
        <v>85860183000</v>
      </c>
      <c r="G22" s="52">
        <v>85860183000</v>
      </c>
    </row>
    <row r="23" spans="1:7">
      <c r="A23" s="41" t="s">
        <v>123</v>
      </c>
      <c r="B23" s="43">
        <v>30</v>
      </c>
      <c r="C23" s="45" t="s">
        <v>150</v>
      </c>
      <c r="D23" s="48">
        <v>85860183000</v>
      </c>
      <c r="E23" s="43">
        <v>30</v>
      </c>
      <c r="F23" s="48">
        <f t="shared" si="0"/>
        <v>85860183000</v>
      </c>
      <c r="G23" s="52">
        <v>85860183000</v>
      </c>
    </row>
    <row r="24" spans="1:7">
      <c r="A24" s="41" t="s">
        <v>124</v>
      </c>
      <c r="B24" s="43">
        <v>31</v>
      </c>
      <c r="C24" s="45" t="s">
        <v>150</v>
      </c>
      <c r="D24" s="48">
        <v>85860183000</v>
      </c>
      <c r="E24" s="43">
        <v>31</v>
      </c>
      <c r="F24" s="48">
        <f t="shared" si="0"/>
        <v>85860183000</v>
      </c>
      <c r="G24" s="52">
        <v>85860183000</v>
      </c>
    </row>
    <row r="25" spans="1:7">
      <c r="A25" s="41" t="s">
        <v>125</v>
      </c>
      <c r="B25" s="43">
        <v>30</v>
      </c>
      <c r="C25" s="45" t="s">
        <v>150</v>
      </c>
      <c r="D25" s="48">
        <v>85860183000</v>
      </c>
      <c r="E25" s="43">
        <v>30</v>
      </c>
      <c r="F25" s="48">
        <f t="shared" si="0"/>
        <v>85860183000</v>
      </c>
      <c r="G25" s="52">
        <v>85860183000</v>
      </c>
    </row>
    <row r="26" spans="1:7">
      <c r="A26" s="41" t="s">
        <v>126</v>
      </c>
      <c r="B26" s="43">
        <v>31</v>
      </c>
      <c r="C26" s="45" t="s">
        <v>150</v>
      </c>
      <c r="D26" s="48">
        <v>85860183000</v>
      </c>
      <c r="E26" s="43">
        <v>31</v>
      </c>
      <c r="F26" s="48">
        <f t="shared" si="0"/>
        <v>85860183000</v>
      </c>
      <c r="G26" s="52">
        <v>85860183000</v>
      </c>
    </row>
    <row r="27" spans="1:7">
      <c r="A27" s="5"/>
      <c r="B27" s="44"/>
      <c r="C27" s="23"/>
      <c r="D27" s="49"/>
      <c r="E27" s="44"/>
      <c r="F27" s="55" t="s">
        <v>127</v>
      </c>
      <c r="G27" s="54">
        <v>1030322196000</v>
      </c>
    </row>
    <row r="28" spans="1:7">
      <c r="F28" s="56" t="s">
        <v>128</v>
      </c>
      <c r="G28" s="53">
        <v>85860183000</v>
      </c>
    </row>
  </sheetData>
  <mergeCells count="1">
    <mergeCell ref="A6:B6"/>
  </mergeCells>
  <hyperlinks>
    <hyperlink ref="A4" location="TipoCambio!A1" display="Tipos de Cambio Utilizados" xr:uid="{00000000-0004-0000-0600-000000000000}"/>
    <hyperlink ref="C6" location="Consolidado!A1" display="Consolidado" xr:uid="{00000000-0004-0000-0600-000001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/>
  </sheetViews>
  <sheetFormatPr baseColWidth="10" defaultColWidth="9.140625" defaultRowHeight="15"/>
  <cols>
    <col min="1" max="1" width="15" customWidth="1"/>
    <col min="2" max="2" width="25" customWidth="1"/>
    <col min="3" max="3" width="19.5703125" customWidth="1"/>
    <col min="4" max="4" width="20" customWidth="1"/>
    <col min="5" max="5" width="15" customWidth="1"/>
    <col min="6" max="7" width="20" customWidth="1"/>
    <col min="8" max="9" width="15" customWidth="1"/>
    <col min="10" max="10" width="22" customWidth="1"/>
  </cols>
  <sheetData>
    <row r="1" spans="1:10" ht="18">
      <c r="D1" s="10" t="s">
        <v>66</v>
      </c>
    </row>
    <row r="2" spans="1:10" ht="25.5" customHeight="1">
      <c r="D2" s="10" t="s">
        <v>67</v>
      </c>
    </row>
    <row r="3" spans="1:10" ht="18">
      <c r="D3" s="10" t="s">
        <v>90</v>
      </c>
    </row>
    <row r="4" spans="1:10">
      <c r="A4" s="18" t="s">
        <v>91</v>
      </c>
    </row>
    <row r="6" spans="1:10">
      <c r="A6" s="149" t="s">
        <v>8</v>
      </c>
      <c r="B6" s="150"/>
      <c r="C6" s="18" t="s">
        <v>92</v>
      </c>
    </row>
    <row r="9" spans="1:10" ht="26.25">
      <c r="A9" s="19" t="s">
        <v>93</v>
      </c>
      <c r="B9" s="20" t="s">
        <v>94</v>
      </c>
      <c r="C9" s="20" t="s">
        <v>95</v>
      </c>
      <c r="D9" s="20" t="s">
        <v>61</v>
      </c>
      <c r="E9" s="20" t="s">
        <v>96</v>
      </c>
      <c r="F9" s="20" t="s">
        <v>97</v>
      </c>
      <c r="G9" s="20" t="s">
        <v>98</v>
      </c>
      <c r="H9" s="20" t="s">
        <v>99</v>
      </c>
      <c r="I9" s="21" t="s">
        <v>100</v>
      </c>
      <c r="J9" t="s">
        <v>101</v>
      </c>
    </row>
    <row r="10" spans="1:10">
      <c r="A10" s="24" t="s">
        <v>152</v>
      </c>
      <c r="B10" s="26" t="s">
        <v>103</v>
      </c>
      <c r="C10" s="26" t="s">
        <v>153</v>
      </c>
      <c r="D10" s="28" t="s">
        <v>138</v>
      </c>
      <c r="E10" s="30" t="s">
        <v>154</v>
      </c>
      <c r="F10" s="32" t="s">
        <v>4</v>
      </c>
      <c r="G10" s="32" t="s">
        <v>154</v>
      </c>
      <c r="H10" s="34" t="s">
        <v>4</v>
      </c>
      <c r="I10" s="36" t="s">
        <v>106</v>
      </c>
      <c r="J10" s="38">
        <v>7205609654.3999996</v>
      </c>
    </row>
    <row r="11" spans="1:10" ht="51.75">
      <c r="A11" s="57" t="s">
        <v>152</v>
      </c>
      <c r="B11" s="58" t="s">
        <v>155</v>
      </c>
      <c r="C11" s="58" t="s">
        <v>156</v>
      </c>
      <c r="D11" s="59" t="s">
        <v>64</v>
      </c>
      <c r="E11" s="60" t="s">
        <v>157</v>
      </c>
      <c r="F11" s="46" t="s">
        <v>4</v>
      </c>
      <c r="G11" s="46" t="s">
        <v>157</v>
      </c>
      <c r="H11" s="50" t="s">
        <v>4</v>
      </c>
      <c r="I11" s="61" t="s">
        <v>106</v>
      </c>
      <c r="J11" s="62">
        <v>1000000</v>
      </c>
    </row>
    <row r="12" spans="1:10">
      <c r="A12" s="57" t="s">
        <v>152</v>
      </c>
      <c r="B12" s="58" t="s">
        <v>158</v>
      </c>
      <c r="C12" s="58" t="s">
        <v>159</v>
      </c>
      <c r="D12" s="59" t="s">
        <v>64</v>
      </c>
      <c r="E12" s="60" t="s">
        <v>160</v>
      </c>
      <c r="F12" s="46" t="s">
        <v>161</v>
      </c>
      <c r="G12" s="46" t="s">
        <v>160</v>
      </c>
      <c r="H12" s="50" t="s">
        <v>4</v>
      </c>
      <c r="I12" s="61" t="s">
        <v>106</v>
      </c>
      <c r="J12" s="62">
        <v>4000000</v>
      </c>
    </row>
    <row r="13" spans="1:10">
      <c r="A13" s="57" t="s">
        <v>152</v>
      </c>
      <c r="B13" s="58" t="s">
        <v>162</v>
      </c>
      <c r="C13" s="58" t="s">
        <v>163</v>
      </c>
      <c r="D13" s="59" t="s">
        <v>64</v>
      </c>
      <c r="E13" s="60" t="s">
        <v>160</v>
      </c>
      <c r="F13" s="46" t="s">
        <v>164</v>
      </c>
      <c r="G13" s="46" t="s">
        <v>160</v>
      </c>
      <c r="H13" s="50" t="s">
        <v>4</v>
      </c>
      <c r="I13" s="61" t="s">
        <v>106</v>
      </c>
      <c r="J13" s="62">
        <v>1000000</v>
      </c>
    </row>
    <row r="14" spans="1:10">
      <c r="A14" s="25"/>
      <c r="B14" s="27"/>
      <c r="C14" s="27"/>
      <c r="D14" s="29"/>
      <c r="E14" s="31"/>
      <c r="F14" s="33"/>
      <c r="G14" s="33"/>
      <c r="H14" s="35"/>
      <c r="I14" s="37"/>
      <c r="J14" s="39"/>
    </row>
    <row r="15" spans="1:10">
      <c r="A15" s="40" t="s">
        <v>107</v>
      </c>
    </row>
    <row r="17" spans="1:7" ht="26.25">
      <c r="A17" s="19" t="s">
        <v>108</v>
      </c>
      <c r="B17" s="20" t="s">
        <v>109</v>
      </c>
      <c r="C17" s="20" t="s">
        <v>110</v>
      </c>
      <c r="D17" s="20" t="s">
        <v>111</v>
      </c>
      <c r="E17" s="20" t="s">
        <v>112</v>
      </c>
      <c r="F17" s="20" t="s">
        <v>113</v>
      </c>
      <c r="G17" s="21" t="s">
        <v>114</v>
      </c>
    </row>
    <row r="18" spans="1:7" ht="12.75" customHeight="1">
      <c r="A18" s="4" t="s">
        <v>115</v>
      </c>
      <c r="B18" s="42">
        <v>31</v>
      </c>
      <c r="C18" s="22" t="s">
        <v>153</v>
      </c>
      <c r="D18" s="47">
        <v>7205609654.3999996</v>
      </c>
      <c r="E18" s="42">
        <v>31</v>
      </c>
      <c r="F18" s="47">
        <f t="shared" ref="F18:F56" si="0">(D18 / B18) * E18</f>
        <v>7205609654.3999996</v>
      </c>
      <c r="G18" s="51">
        <v>7205609654.3999996</v>
      </c>
    </row>
    <row r="19" spans="1:7">
      <c r="A19" s="41" t="s">
        <v>116</v>
      </c>
      <c r="B19" s="43">
        <v>29</v>
      </c>
      <c r="C19" s="45" t="s">
        <v>153</v>
      </c>
      <c r="D19" s="48">
        <v>7205609654.3999996</v>
      </c>
      <c r="E19" s="43">
        <v>29</v>
      </c>
      <c r="F19" s="48">
        <f t="shared" si="0"/>
        <v>7205609654.3999996</v>
      </c>
      <c r="G19" s="52">
        <v>7205609654.3999996</v>
      </c>
    </row>
    <row r="20" spans="1:7">
      <c r="A20" s="41" t="s">
        <v>117</v>
      </c>
      <c r="B20" s="43">
        <v>31</v>
      </c>
      <c r="C20" s="45" t="s">
        <v>153</v>
      </c>
      <c r="D20" s="48">
        <v>7205609654.3999996</v>
      </c>
      <c r="E20" s="43">
        <v>31</v>
      </c>
      <c r="F20" s="48">
        <f t="shared" si="0"/>
        <v>7205609654.3999996</v>
      </c>
      <c r="G20" s="52">
        <v>7205609654.3999996</v>
      </c>
    </row>
    <row r="21" spans="1:7">
      <c r="A21" s="41" t="s">
        <v>118</v>
      </c>
      <c r="B21" s="43">
        <v>30</v>
      </c>
      <c r="C21" s="45" t="s">
        <v>153</v>
      </c>
      <c r="D21" s="48">
        <v>7205609654.3999996</v>
      </c>
      <c r="E21" s="43">
        <v>30</v>
      </c>
      <c r="F21" s="48">
        <f t="shared" si="0"/>
        <v>7205609654.3999996</v>
      </c>
      <c r="G21" s="52">
        <v>7205609654.3999996</v>
      </c>
    </row>
    <row r="22" spans="1:7">
      <c r="A22" s="41" t="s">
        <v>119</v>
      </c>
      <c r="B22" s="43">
        <v>31</v>
      </c>
      <c r="C22" s="45" t="s">
        <v>153</v>
      </c>
      <c r="D22" s="48">
        <v>7205609654.3999996</v>
      </c>
      <c r="E22" s="43">
        <v>31</v>
      </c>
      <c r="F22" s="48">
        <f t="shared" si="0"/>
        <v>7205609654.3999996</v>
      </c>
      <c r="G22" s="52">
        <v>7205609654.3999996</v>
      </c>
    </row>
    <row r="23" spans="1:7">
      <c r="A23" s="41" t="s">
        <v>120</v>
      </c>
      <c r="B23" s="43">
        <v>30</v>
      </c>
      <c r="C23" s="45" t="s">
        <v>153</v>
      </c>
      <c r="D23" s="48">
        <v>7205609654.3999996</v>
      </c>
      <c r="E23" s="43">
        <v>30</v>
      </c>
      <c r="F23" s="48">
        <f t="shared" si="0"/>
        <v>7205609654.3999996</v>
      </c>
      <c r="G23" s="52">
        <v>7205609654.3999996</v>
      </c>
    </row>
    <row r="24" spans="1:7">
      <c r="A24" s="41" t="s">
        <v>121</v>
      </c>
      <c r="B24" s="43">
        <v>31</v>
      </c>
      <c r="C24" s="45" t="s">
        <v>153</v>
      </c>
      <c r="D24" s="48">
        <v>7205609654.3999996</v>
      </c>
      <c r="E24" s="43">
        <v>31</v>
      </c>
      <c r="F24" s="48">
        <f t="shared" si="0"/>
        <v>7205609654.3999996</v>
      </c>
      <c r="G24" s="52">
        <v>7205609654.3999996</v>
      </c>
    </row>
    <row r="25" spans="1:7">
      <c r="A25" s="41" t="s">
        <v>122</v>
      </c>
      <c r="B25" s="43">
        <v>31</v>
      </c>
      <c r="C25" s="45" t="s">
        <v>153</v>
      </c>
      <c r="D25" s="48">
        <v>7205609654.3999996</v>
      </c>
      <c r="E25" s="43">
        <v>31</v>
      </c>
      <c r="F25" s="48">
        <f t="shared" si="0"/>
        <v>7205609654.3999996</v>
      </c>
      <c r="G25" s="52">
        <v>7205609654.3999996</v>
      </c>
    </row>
    <row r="26" spans="1:7">
      <c r="A26" s="41" t="s">
        <v>123</v>
      </c>
      <c r="B26" s="43">
        <v>30</v>
      </c>
      <c r="C26" s="45" t="s">
        <v>153</v>
      </c>
      <c r="D26" s="48">
        <v>7205609654.3999996</v>
      </c>
      <c r="E26" s="43">
        <v>30</v>
      </c>
      <c r="F26" s="48">
        <f t="shared" si="0"/>
        <v>7205609654.3999996</v>
      </c>
      <c r="G26" s="52">
        <v>7205609654.3999996</v>
      </c>
    </row>
    <row r="27" spans="1:7">
      <c r="A27" s="41" t="s">
        <v>124</v>
      </c>
      <c r="B27" s="43">
        <v>31</v>
      </c>
      <c r="C27" s="45" t="s">
        <v>153</v>
      </c>
      <c r="D27" s="48">
        <v>7205609654.3999996</v>
      </c>
      <c r="E27" s="43">
        <v>31</v>
      </c>
      <c r="F27" s="48">
        <f t="shared" si="0"/>
        <v>7205609654.3999996</v>
      </c>
      <c r="G27" s="52">
        <v>7205609654.3999996</v>
      </c>
    </row>
    <row r="28" spans="1:7">
      <c r="A28" s="41" t="s">
        <v>125</v>
      </c>
      <c r="B28" s="43">
        <v>30</v>
      </c>
      <c r="C28" s="45" t="s">
        <v>153</v>
      </c>
      <c r="D28" s="48">
        <v>7205609654.3999996</v>
      </c>
      <c r="E28" s="43">
        <v>30</v>
      </c>
      <c r="F28" s="48">
        <f t="shared" si="0"/>
        <v>7205609654.3999996</v>
      </c>
      <c r="G28" s="52">
        <v>7205609654.3999996</v>
      </c>
    </row>
    <row r="29" spans="1:7">
      <c r="A29" s="41" t="s">
        <v>126</v>
      </c>
      <c r="B29" s="43">
        <v>31</v>
      </c>
      <c r="C29" s="45" t="s">
        <v>153</v>
      </c>
      <c r="D29" s="48">
        <v>7205609654.3999996</v>
      </c>
      <c r="E29" s="43">
        <v>31</v>
      </c>
      <c r="F29" s="48">
        <f t="shared" si="0"/>
        <v>7205609654.3999996</v>
      </c>
      <c r="G29" s="52">
        <v>7205609654.3999996</v>
      </c>
    </row>
    <row r="30" spans="1:7">
      <c r="A30" s="41" t="s">
        <v>115</v>
      </c>
      <c r="B30" s="43">
        <v>31</v>
      </c>
      <c r="C30" s="45" t="s">
        <v>156</v>
      </c>
      <c r="D30" s="48">
        <v>1000000</v>
      </c>
      <c r="E30" s="43">
        <v>31</v>
      </c>
      <c r="F30" s="48">
        <f t="shared" si="0"/>
        <v>1000000</v>
      </c>
      <c r="G30" s="52">
        <v>570090000</v>
      </c>
    </row>
    <row r="31" spans="1:7">
      <c r="A31" s="41" t="s">
        <v>116</v>
      </c>
      <c r="B31" s="43">
        <v>29</v>
      </c>
      <c r="C31" s="45" t="s">
        <v>156</v>
      </c>
      <c r="D31" s="48">
        <v>1000000</v>
      </c>
      <c r="E31" s="43">
        <v>29</v>
      </c>
      <c r="F31" s="48">
        <f t="shared" si="0"/>
        <v>999999.99999999988</v>
      </c>
      <c r="G31" s="52">
        <v>570090000</v>
      </c>
    </row>
    <row r="32" spans="1:7">
      <c r="A32" s="41" t="s">
        <v>117</v>
      </c>
      <c r="B32" s="43">
        <v>31</v>
      </c>
      <c r="C32" s="45" t="s">
        <v>156</v>
      </c>
      <c r="D32" s="48">
        <v>1000000</v>
      </c>
      <c r="E32" s="43">
        <v>31</v>
      </c>
      <c r="F32" s="48">
        <f t="shared" si="0"/>
        <v>1000000</v>
      </c>
      <c r="G32" s="52">
        <v>570090000</v>
      </c>
    </row>
    <row r="33" spans="1:7">
      <c r="A33" s="41" t="s">
        <v>118</v>
      </c>
      <c r="B33" s="43">
        <v>30</v>
      </c>
      <c r="C33" s="45" t="s">
        <v>156</v>
      </c>
      <c r="D33" s="48">
        <v>1000000</v>
      </c>
      <c r="E33" s="43">
        <v>30</v>
      </c>
      <c r="F33" s="48">
        <f t="shared" si="0"/>
        <v>1000000.0000000001</v>
      </c>
      <c r="G33" s="52">
        <v>570090000</v>
      </c>
    </row>
    <row r="34" spans="1:7">
      <c r="A34" s="41" t="s">
        <v>119</v>
      </c>
      <c r="B34" s="43">
        <v>31</v>
      </c>
      <c r="C34" s="45" t="s">
        <v>156</v>
      </c>
      <c r="D34" s="48">
        <v>1000000</v>
      </c>
      <c r="E34" s="43">
        <v>31</v>
      </c>
      <c r="F34" s="48">
        <f t="shared" si="0"/>
        <v>1000000</v>
      </c>
      <c r="G34" s="52">
        <v>570090000</v>
      </c>
    </row>
    <row r="35" spans="1:7">
      <c r="A35" s="41" t="s">
        <v>120</v>
      </c>
      <c r="B35" s="43">
        <v>30</v>
      </c>
      <c r="C35" s="45" t="s">
        <v>156</v>
      </c>
      <c r="D35" s="48">
        <v>1000000</v>
      </c>
      <c r="E35" s="43">
        <v>30</v>
      </c>
      <c r="F35" s="48">
        <f t="shared" si="0"/>
        <v>1000000.0000000001</v>
      </c>
      <c r="G35" s="52">
        <v>570090000</v>
      </c>
    </row>
    <row r="36" spans="1:7">
      <c r="A36" s="41" t="s">
        <v>121</v>
      </c>
      <c r="B36" s="43">
        <v>31</v>
      </c>
      <c r="C36" s="45" t="s">
        <v>156</v>
      </c>
      <c r="D36" s="48">
        <v>1000000</v>
      </c>
      <c r="E36" s="43">
        <v>31</v>
      </c>
      <c r="F36" s="48">
        <f t="shared" si="0"/>
        <v>1000000</v>
      </c>
      <c r="G36" s="52">
        <v>570090000</v>
      </c>
    </row>
    <row r="37" spans="1:7">
      <c r="A37" s="41" t="s">
        <v>122</v>
      </c>
      <c r="B37" s="43">
        <v>31</v>
      </c>
      <c r="C37" s="45" t="s">
        <v>156</v>
      </c>
      <c r="D37" s="48">
        <v>1000000</v>
      </c>
      <c r="E37" s="43">
        <v>31</v>
      </c>
      <c r="F37" s="48">
        <f t="shared" si="0"/>
        <v>1000000</v>
      </c>
      <c r="G37" s="52">
        <v>570090000</v>
      </c>
    </row>
    <row r="38" spans="1:7">
      <c r="A38" s="41" t="s">
        <v>123</v>
      </c>
      <c r="B38" s="43">
        <v>30</v>
      </c>
      <c r="C38" s="45" t="s">
        <v>156</v>
      </c>
      <c r="D38" s="48">
        <v>1000000</v>
      </c>
      <c r="E38" s="43">
        <v>30</v>
      </c>
      <c r="F38" s="48">
        <f t="shared" si="0"/>
        <v>1000000.0000000001</v>
      </c>
      <c r="G38" s="52">
        <v>570090000</v>
      </c>
    </row>
    <row r="39" spans="1:7">
      <c r="A39" s="41" t="s">
        <v>124</v>
      </c>
      <c r="B39" s="43">
        <v>31</v>
      </c>
      <c r="C39" s="45" t="s">
        <v>156</v>
      </c>
      <c r="D39" s="48">
        <v>1000000</v>
      </c>
      <c r="E39" s="43">
        <v>31</v>
      </c>
      <c r="F39" s="48">
        <f t="shared" si="0"/>
        <v>1000000</v>
      </c>
      <c r="G39" s="52">
        <v>570090000</v>
      </c>
    </row>
    <row r="40" spans="1:7">
      <c r="A40" s="41" t="s">
        <v>125</v>
      </c>
      <c r="B40" s="43">
        <v>30</v>
      </c>
      <c r="C40" s="45" t="s">
        <v>156</v>
      </c>
      <c r="D40" s="48">
        <v>1000000</v>
      </c>
      <c r="E40" s="43">
        <v>30</v>
      </c>
      <c r="F40" s="48">
        <f t="shared" si="0"/>
        <v>1000000.0000000001</v>
      </c>
      <c r="G40" s="52">
        <v>570090000</v>
      </c>
    </row>
    <row r="41" spans="1:7">
      <c r="A41" s="41" t="s">
        <v>126</v>
      </c>
      <c r="B41" s="43">
        <v>31</v>
      </c>
      <c r="C41" s="45" t="s">
        <v>156</v>
      </c>
      <c r="D41" s="48">
        <v>1000000</v>
      </c>
      <c r="E41" s="43">
        <v>31</v>
      </c>
      <c r="F41" s="48">
        <f t="shared" si="0"/>
        <v>1000000</v>
      </c>
      <c r="G41" s="52">
        <v>570090000</v>
      </c>
    </row>
    <row r="42" spans="1:7">
      <c r="A42" s="41" t="s">
        <v>115</v>
      </c>
      <c r="B42" s="43">
        <v>31</v>
      </c>
      <c r="C42" s="45" t="s">
        <v>159</v>
      </c>
      <c r="D42" s="48">
        <v>4000000</v>
      </c>
      <c r="E42" s="43">
        <v>31</v>
      </c>
      <c r="F42" s="48">
        <f t="shared" si="0"/>
        <v>4000000</v>
      </c>
      <c r="G42" s="52">
        <v>2280360000</v>
      </c>
    </row>
    <row r="43" spans="1:7">
      <c r="A43" s="41" t="s">
        <v>116</v>
      </c>
      <c r="B43" s="43">
        <v>29</v>
      </c>
      <c r="C43" s="45" t="s">
        <v>159</v>
      </c>
      <c r="D43" s="48">
        <v>4000000</v>
      </c>
      <c r="E43" s="43">
        <v>29</v>
      </c>
      <c r="F43" s="48">
        <f t="shared" si="0"/>
        <v>3999999.9999999995</v>
      </c>
      <c r="G43" s="52">
        <v>2280360000</v>
      </c>
    </row>
    <row r="44" spans="1:7">
      <c r="A44" s="41" t="s">
        <v>117</v>
      </c>
      <c r="B44" s="43">
        <v>31</v>
      </c>
      <c r="C44" s="45" t="s">
        <v>159</v>
      </c>
      <c r="D44" s="48">
        <v>4000000</v>
      </c>
      <c r="E44" s="43">
        <v>31</v>
      </c>
      <c r="F44" s="48">
        <f t="shared" si="0"/>
        <v>4000000</v>
      </c>
      <c r="G44" s="52">
        <v>2280360000</v>
      </c>
    </row>
    <row r="45" spans="1:7">
      <c r="A45" s="41" t="s">
        <v>118</v>
      </c>
      <c r="B45" s="43">
        <v>30</v>
      </c>
      <c r="C45" s="45" t="s">
        <v>159</v>
      </c>
      <c r="D45" s="48">
        <v>4000000</v>
      </c>
      <c r="E45" s="43">
        <v>30</v>
      </c>
      <c r="F45" s="48">
        <f t="shared" si="0"/>
        <v>4000000.0000000005</v>
      </c>
      <c r="G45" s="52">
        <v>2280360000</v>
      </c>
    </row>
    <row r="46" spans="1:7">
      <c r="A46" s="41" t="s">
        <v>119</v>
      </c>
      <c r="B46" s="43">
        <v>31</v>
      </c>
      <c r="C46" s="45" t="s">
        <v>159</v>
      </c>
      <c r="D46" s="48">
        <v>4000000</v>
      </c>
      <c r="E46" s="43">
        <v>31</v>
      </c>
      <c r="F46" s="48">
        <f t="shared" si="0"/>
        <v>4000000</v>
      </c>
      <c r="G46" s="52">
        <v>2280360000</v>
      </c>
    </row>
    <row r="47" spans="1:7">
      <c r="A47" s="41" t="s">
        <v>120</v>
      </c>
      <c r="B47" s="43">
        <v>30</v>
      </c>
      <c r="C47" s="45" t="s">
        <v>159</v>
      </c>
      <c r="D47" s="48">
        <v>4000000</v>
      </c>
      <c r="E47" s="43">
        <v>30</v>
      </c>
      <c r="F47" s="48">
        <f t="shared" si="0"/>
        <v>4000000.0000000005</v>
      </c>
      <c r="G47" s="52">
        <v>2280360000</v>
      </c>
    </row>
    <row r="48" spans="1:7">
      <c r="A48" s="41" t="s">
        <v>121</v>
      </c>
      <c r="B48" s="43">
        <v>31</v>
      </c>
      <c r="C48" s="45" t="s">
        <v>159</v>
      </c>
      <c r="D48" s="48">
        <v>4000000</v>
      </c>
      <c r="E48" s="43">
        <v>31</v>
      </c>
      <c r="F48" s="48">
        <f t="shared" si="0"/>
        <v>4000000</v>
      </c>
      <c r="G48" s="52">
        <v>2280360000</v>
      </c>
    </row>
    <row r="49" spans="1:7">
      <c r="A49" s="41" t="s">
        <v>122</v>
      </c>
      <c r="B49" s="43">
        <v>31</v>
      </c>
      <c r="C49" s="45" t="s">
        <v>159</v>
      </c>
      <c r="D49" s="48">
        <v>4000000</v>
      </c>
      <c r="E49" s="43">
        <v>31</v>
      </c>
      <c r="F49" s="48">
        <f t="shared" si="0"/>
        <v>4000000</v>
      </c>
      <c r="G49" s="52">
        <v>2280360000</v>
      </c>
    </row>
    <row r="50" spans="1:7">
      <c r="A50" s="41" t="s">
        <v>123</v>
      </c>
      <c r="B50" s="43">
        <v>30</v>
      </c>
      <c r="C50" s="45" t="s">
        <v>159</v>
      </c>
      <c r="D50" s="48">
        <v>4000000</v>
      </c>
      <c r="E50" s="43">
        <v>30</v>
      </c>
      <c r="F50" s="48">
        <f t="shared" si="0"/>
        <v>4000000.0000000005</v>
      </c>
      <c r="G50" s="52">
        <v>2280360000</v>
      </c>
    </row>
    <row r="51" spans="1:7">
      <c r="A51" s="41" t="s">
        <v>124</v>
      </c>
      <c r="B51" s="43">
        <v>31</v>
      </c>
      <c r="C51" s="45" t="s">
        <v>159</v>
      </c>
      <c r="D51" s="48">
        <v>4000000</v>
      </c>
      <c r="E51" s="43">
        <v>31</v>
      </c>
      <c r="F51" s="48">
        <f t="shared" si="0"/>
        <v>4000000</v>
      </c>
      <c r="G51" s="52">
        <v>2280360000</v>
      </c>
    </row>
    <row r="52" spans="1:7">
      <c r="A52" s="41" t="s">
        <v>125</v>
      </c>
      <c r="B52" s="43">
        <v>30</v>
      </c>
      <c r="C52" s="45" t="s">
        <v>159</v>
      </c>
      <c r="D52" s="48">
        <v>4000000</v>
      </c>
      <c r="E52" s="43">
        <v>30</v>
      </c>
      <c r="F52" s="48">
        <f t="shared" si="0"/>
        <v>4000000.0000000005</v>
      </c>
      <c r="G52" s="52">
        <v>2280360000</v>
      </c>
    </row>
    <row r="53" spans="1:7">
      <c r="A53" s="41" t="s">
        <v>126</v>
      </c>
      <c r="B53" s="43">
        <v>31</v>
      </c>
      <c r="C53" s="45" t="s">
        <v>159</v>
      </c>
      <c r="D53" s="48">
        <v>4000000</v>
      </c>
      <c r="E53" s="43">
        <v>31</v>
      </c>
      <c r="F53" s="48">
        <f t="shared" si="0"/>
        <v>4000000</v>
      </c>
      <c r="G53" s="52">
        <v>2280360000</v>
      </c>
    </row>
    <row r="54" spans="1:7">
      <c r="A54" s="41" t="s">
        <v>115</v>
      </c>
      <c r="B54" s="43">
        <v>31</v>
      </c>
      <c r="C54" s="45" t="s">
        <v>163</v>
      </c>
      <c r="D54" s="48">
        <v>1000000</v>
      </c>
      <c r="E54" s="43">
        <v>31</v>
      </c>
      <c r="F54" s="48">
        <f t="shared" si="0"/>
        <v>1000000</v>
      </c>
      <c r="G54" s="52">
        <v>570090000</v>
      </c>
    </row>
    <row r="55" spans="1:7">
      <c r="A55" s="41" t="s">
        <v>116</v>
      </c>
      <c r="B55" s="43">
        <v>29</v>
      </c>
      <c r="C55" s="45" t="s">
        <v>163</v>
      </c>
      <c r="D55" s="48">
        <v>1000000</v>
      </c>
      <c r="E55" s="43">
        <v>29</v>
      </c>
      <c r="F55" s="48">
        <f t="shared" si="0"/>
        <v>999999.99999999988</v>
      </c>
      <c r="G55" s="52">
        <v>570090000</v>
      </c>
    </row>
    <row r="56" spans="1:7">
      <c r="A56" s="41" t="s">
        <v>117</v>
      </c>
      <c r="B56" s="43">
        <v>31</v>
      </c>
      <c r="C56" s="45" t="s">
        <v>163</v>
      </c>
      <c r="D56" s="48">
        <v>1000000</v>
      </c>
      <c r="E56" s="43">
        <v>23</v>
      </c>
      <c r="F56" s="48">
        <f t="shared" si="0"/>
        <v>741935.48387096776</v>
      </c>
      <c r="G56" s="52">
        <v>422970000</v>
      </c>
    </row>
    <row r="57" spans="1:7">
      <c r="A57" s="5"/>
      <c r="B57" s="44"/>
      <c r="C57" s="23"/>
      <c r="D57" s="49"/>
      <c r="E57" s="44"/>
      <c r="F57" s="55" t="s">
        <v>127</v>
      </c>
      <c r="G57" s="54">
        <v>122235865852.8</v>
      </c>
    </row>
    <row r="58" spans="1:7">
      <c r="F58" s="56" t="s">
        <v>128</v>
      </c>
      <c r="G58" s="53">
        <v>10186322154.4</v>
      </c>
    </row>
  </sheetData>
  <mergeCells count="1">
    <mergeCell ref="A6:B6"/>
  </mergeCells>
  <hyperlinks>
    <hyperlink ref="A4" location="TipoCambio!A1" display="Tipos de Cambio Utilizados" xr:uid="{00000000-0004-0000-0700-000000000000}"/>
    <hyperlink ref="C6" location="Consolidado!A1" display="Consolidado" xr:uid="{00000000-0004-0000-0700-000001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1323E57525444EAC3C322856CCA621" ma:contentTypeVersion="1" ma:contentTypeDescription="Crear nuevo documento." ma:contentTypeScope="" ma:versionID="1492c0c6bce834bdec3c021df0157221">
  <xsd:schema xmlns:xsd="http://www.w3.org/2001/XMLSchema" xmlns:xs="http://www.w3.org/2001/XMLSchema" xmlns:p="http://schemas.microsoft.com/office/2006/metadata/properties" xmlns:ns2="fc66ef79-2d66-4fa3-90bd-e4f186d8d369" targetNamespace="http://schemas.microsoft.com/office/2006/metadata/properties" ma:root="true" ma:fieldsID="68ead26b005841fcd29583e61466053f" ns2:_="">
    <xsd:import namespace="fc66ef79-2d66-4fa3-90bd-e4f186d8d36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6ef79-2d66-4fa3-90bd-e4f186d8d3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07BA85-8843-401B-B8CD-BE085CB878EA}"/>
</file>

<file path=customXml/itemProps2.xml><?xml version="1.0" encoding="utf-8"?>
<ds:datastoreItem xmlns:ds="http://schemas.openxmlformats.org/officeDocument/2006/customXml" ds:itemID="{FA723AB7-CF46-4406-80EA-69CC08DF37B2}"/>
</file>

<file path=customXml/itemProps3.xml><?xml version="1.0" encoding="utf-8"?>
<ds:datastoreItem xmlns:ds="http://schemas.openxmlformats.org/officeDocument/2006/customXml" ds:itemID="{E651D3B0-4E06-4F5A-98EA-2574BE2EA0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Calculadora</vt:lpstr>
      <vt:lpstr>Datos históricos</vt:lpstr>
      <vt:lpstr>TipoCambio</vt:lpstr>
      <vt:lpstr>Ingresos</vt:lpstr>
      <vt:lpstr>emadastrarc</vt:lpstr>
      <vt:lpstr>autopistadelsol</vt:lpstr>
      <vt:lpstr>emcnfl</vt:lpstr>
      <vt:lpstr>cbanx</vt:lpstr>
      <vt:lpstr>coimp</vt:lpstr>
      <vt:lpstr>ftffcb</vt:lpstr>
      <vt:lpstr>emfidhumboldt</vt:lpstr>
      <vt:lpstr>emfidega</vt:lpstr>
      <vt:lpstr>fidesantiago</vt:lpstr>
      <vt:lpstr>fidsantiago2016</vt:lpstr>
      <vt:lpstr>flori</vt:lpstr>
      <vt:lpstr>gfimprosa</vt:lpstr>
      <vt:lpstr>incem</vt:lpstr>
      <vt:lpstr>ice</vt:lpstr>
      <vt:lpstr>nacio</vt:lpstr>
      <vt:lpstr>emmunisj</vt:lpstr>
      <vt:lpstr>recop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DONDI NUNEZ OSCAR GEOVANNY</dc:creator>
  <cp:lastModifiedBy>DONDI NUNEZ OSCAR GEOVANNY</cp:lastModifiedBy>
  <cp:lastPrinted>2020-01-30T20:01:07Z</cp:lastPrinted>
  <dcterms:created xsi:type="dcterms:W3CDTF">2020-11-27T17:04:48Z</dcterms:created>
  <dcterms:modified xsi:type="dcterms:W3CDTF">2022-09-05T15:58:07Z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0x0101003A1323E57525444EAC3C322856CCA621</vt:lpwstr>
  </property>
</Properties>
</file>