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fernandezvv\AppData\Local\Microsoft\Windows\INetCache\Content.Outlook\52Y1SEPS\"/>
    </mc:Choice>
  </mc:AlternateContent>
  <xr:revisionPtr revIDLastSave="0" documentId="13_ncr:1_{5959CD79-56B5-4EB0-B3D2-8357E47A9380}" xr6:coauthVersionLast="47" xr6:coauthVersionMax="47" xr10:uidLastSave="{00000000-0000-0000-0000-000000000000}"/>
  <bookViews>
    <workbookView xWindow="-108" yWindow="-108" windowWidth="23256" windowHeight="12576" xr2:uid="{43BABD97-7D01-4141-AC81-FBAE43C39FC3}"/>
  </bookViews>
  <sheets>
    <sheet name="PRESUPUESTO 2026" sheetId="1" r:id="rId1"/>
  </sheets>
  <definedNames>
    <definedName name="_xlnm._FilterDatabase" localSheetId="0" hidden="1">'PRESUPUESTO 2026'!$B$5:$H$70</definedName>
    <definedName name="_xlnm.Print_Area" localSheetId="0">'PRESUPUESTO 2026'!$B$6:$H$74</definedName>
    <definedName name="base">#REF!</definedName>
    <definedName name="pro">#REF!</definedName>
    <definedName name="_xlnm.Print_Titles" localSheetId="0">'PRESUPUESTO 2026'!$1:$5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0" i="1"/>
  <c r="H18" i="1"/>
  <c r="H16" i="1"/>
  <c r="H63" i="1"/>
  <c r="G28" i="1"/>
  <c r="G58" i="1" l="1"/>
  <c r="H48" i="1"/>
  <c r="G48" i="1"/>
  <c r="F61" i="1" l="1"/>
  <c r="E61" i="1"/>
  <c r="H61" i="1" s="1"/>
  <c r="H27" i="1"/>
  <c r="H24" i="1"/>
  <c r="H17" i="1"/>
  <c r="G17" i="1"/>
  <c r="H31" i="1"/>
  <c r="G40" i="1"/>
  <c r="H49" i="1"/>
  <c r="G54" i="1"/>
  <c r="H54" i="1"/>
  <c r="H62" i="1"/>
  <c r="H64" i="1"/>
  <c r="G8" i="1"/>
  <c r="H8" i="1"/>
  <c r="G63" i="1"/>
  <c r="E6" i="1"/>
  <c r="H7" i="1"/>
  <c r="E46" i="1"/>
  <c r="E25" i="1" l="1"/>
  <c r="G62" i="1"/>
  <c r="E65" i="1"/>
  <c r="G31" i="1"/>
  <c r="F72" i="1"/>
  <c r="F65" i="1"/>
  <c r="F46" i="1"/>
  <c r="F25" i="1"/>
  <c r="F6" i="1"/>
  <c r="F74" i="1" l="1"/>
  <c r="G71" i="1"/>
  <c r="G70" i="1"/>
  <c r="G69" i="1"/>
  <c r="G68" i="1"/>
  <c r="G67" i="1"/>
  <c r="G66" i="1"/>
  <c r="H68" i="1"/>
  <c r="G65" i="1" l="1"/>
  <c r="H71" i="1"/>
  <c r="G73" i="1" l="1"/>
  <c r="G72" i="1" s="1"/>
  <c r="E72" i="1"/>
  <c r="G47" i="1"/>
  <c r="G49" i="1"/>
  <c r="G50" i="1"/>
  <c r="G51" i="1"/>
  <c r="G52" i="1"/>
  <c r="G53" i="1"/>
  <c r="G55" i="1"/>
  <c r="G56" i="1"/>
  <c r="G57" i="1"/>
  <c r="G59" i="1"/>
  <c r="G60" i="1"/>
  <c r="G26" i="1"/>
  <c r="G27" i="1"/>
  <c r="G29" i="1"/>
  <c r="G30" i="1"/>
  <c r="G32" i="1"/>
  <c r="G33" i="1"/>
  <c r="G34" i="1"/>
  <c r="G35" i="1"/>
  <c r="G36" i="1"/>
  <c r="G37" i="1"/>
  <c r="G38" i="1"/>
  <c r="G39" i="1"/>
  <c r="G41" i="1"/>
  <c r="G42" i="1"/>
  <c r="G43" i="1"/>
  <c r="G44" i="1"/>
  <c r="G45" i="1"/>
  <c r="G9" i="1"/>
  <c r="G10" i="1"/>
  <c r="G11" i="1"/>
  <c r="G12" i="1"/>
  <c r="G13" i="1"/>
  <c r="G14" i="1"/>
  <c r="G15" i="1"/>
  <c r="G16" i="1"/>
  <c r="G18" i="1"/>
  <c r="G19" i="1"/>
  <c r="G20" i="1"/>
  <c r="G21" i="1"/>
  <c r="G22" i="1"/>
  <c r="G23" i="1"/>
  <c r="G24" i="1"/>
  <c r="H67" i="1"/>
  <c r="H69" i="1"/>
  <c r="H70" i="1"/>
  <c r="H50" i="1"/>
  <c r="H51" i="1"/>
  <c r="H52" i="1"/>
  <c r="H53" i="1"/>
  <c r="H55" i="1"/>
  <c r="H56" i="1"/>
  <c r="H57" i="1"/>
  <c r="H59" i="1"/>
  <c r="H60" i="1"/>
  <c r="H9" i="1"/>
  <c r="H10" i="1"/>
  <c r="H11" i="1"/>
  <c r="H12" i="1"/>
  <c r="H13" i="1"/>
  <c r="H14" i="1"/>
  <c r="H15" i="1"/>
  <c r="H19" i="1"/>
  <c r="H20" i="1"/>
  <c r="H21" i="1"/>
  <c r="H22" i="1"/>
  <c r="H23" i="1"/>
  <c r="G7" i="1"/>
  <c r="H26" i="1"/>
  <c r="H29" i="1"/>
  <c r="H32" i="1"/>
  <c r="H33" i="1"/>
  <c r="H34" i="1"/>
  <c r="H35" i="1"/>
  <c r="H36" i="1"/>
  <c r="H37" i="1"/>
  <c r="H38" i="1"/>
  <c r="H39" i="1"/>
  <c r="H41" i="1"/>
  <c r="H42" i="1"/>
  <c r="H43" i="1"/>
  <c r="H44" i="1"/>
  <c r="H45" i="1"/>
  <c r="G6" i="1" l="1"/>
  <c r="E74" i="1" l="1"/>
  <c r="H6" i="1"/>
  <c r="H66" i="1"/>
  <c r="G64" i="1"/>
  <c r="G61" i="1" s="1"/>
  <c r="H46" i="1"/>
  <c r="H74" i="1" l="1"/>
  <c r="G25" i="1"/>
  <c r="G46" i="1"/>
  <c r="H65" i="1"/>
  <c r="H25" i="1"/>
  <c r="G74" i="1" l="1"/>
</calcChain>
</file>

<file path=xl/sharedStrings.xml><?xml version="1.0" encoding="utf-8"?>
<sst xmlns="http://schemas.openxmlformats.org/spreadsheetml/2006/main" count="211" uniqueCount="209">
  <si>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</si>
  <si>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</si>
  <si>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</si>
  <si>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</si>
  <si>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</si>
  <si>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</si>
  <si>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</si>
  <si>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</si>
  <si>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</si>
  <si>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</si>
  <si>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</si>
  <si>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</si>
  <si>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</si>
  <si>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</si>
  <si>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</si>
  <si>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</si>
  <si>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</si>
  <si>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</si>
  <si>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</si>
  <si>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</si>
  <si>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</si>
  <si>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</si>
  <si>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</si>
  <si>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</si>
  <si>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</si>
  <si>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</si>
  <si>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</si>
  <si>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</si>
  <si>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</si>
  <si>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</si>
  <si>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</si>
  <si>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</si>
  <si>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</si>
  <si>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</si>
  <si>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</si>
  <si>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</si>
  <si>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</si>
  <si>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</si>
  <si>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</si>
  <si>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</si>
  <si>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</si>
  <si>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</si>
  <si>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</si>
  <si>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</si>
  <si>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</si>
  <si>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</si>
  <si>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</si>
  <si>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</si>
  <si>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</si>
  <si>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</si>
  <si>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</si>
  <si>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</si>
  <si>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</si>
  <si>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</si>
  <si>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</si>
  <si>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</si>
  <si>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</si>
  <si>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</si>
  <si>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</si>
  <si>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</si>
  <si>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</si>
  <si>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</si>
  <si>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</si>
  <si>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</si>
  <si>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</si>
  <si>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</si>
  <si>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</si>
  <si>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</si>
  <si>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</si>
  <si>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</si>
  <si>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</si>
  <si>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</si>
  <si>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</si>
  <si>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</si>
  <si>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</si>
  <si>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</si>
  <si>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</si>
  <si>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</si>
  <si>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</si>
  <si>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</si>
  <si>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</si>
  <si>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</si>
  <si>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</si>
  <si>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</si>
  <si>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</si>
  <si>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</si>
  <si>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</si>
  <si>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</si>
  <si>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</si>
  <si>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</si>
  <si>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</si>
  <si>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</si>
  <si>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</si>
  <si>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</si>
  <si>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</si>
  <si>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</si>
  <si>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</si>
  <si>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</si>
  <si>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</si>
  <si>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</si>
  <si>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</si>
  <si>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</si>
  <si>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</si>
  <si>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</si>
  <si>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</si>
  <si>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</si>
  <si>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</si>
  <si>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</si>
  <si>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</si>
  <si>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</si>
  <si>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</si>
  <si>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</si>
  <si>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</si>
  <si>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</si>
  <si>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</si>
  <si>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</si>
  <si>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</si>
  <si>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</si>
  <si>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</si>
  <si>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</si>
  <si>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</si>
  <si>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</si>
  <si>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</si>
  <si>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</si>
  <si>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</si>
  <si>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</si>
  <si>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</si>
  <si>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</si>
  <si>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</si>
  <si>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</si>
  <si>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</si>
  <si>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</si>
  <si>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</si>
  <si>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</si>
  <si>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</si>
  <si>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</si>
  <si>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</si>
  <si>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</si>
  <si>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</si>
  <si>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</si>
  <si>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</si>
  <si>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</si>
  <si>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</si>
  <si>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</si>
  <si>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</si>
  <si>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</si>
  <si>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</si>
  <si>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</si>
  <si>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</si>
  <si>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</si>
  <si>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</si>
  <si>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</si>
  <si>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</si>
  <si>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</si>
  <si>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</si>
  <si>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</si>
  <si>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</si>
  <si>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</si>
  <si>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</si>
  <si>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</si>
  <si>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</si>
  <si>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</si>
  <si>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</si>
  <si>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</si>
  <si>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</si>
  <si>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</si>
  <si>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</si>
  <si>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</si>
  <si>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</si>
  <si>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</si>
  <si>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</si>
  <si>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</si>
  <si>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</si>
  <si>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</si>
  <si>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</si>
  <si>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</si>
  <si>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</si>
  <si>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</si>
  <si>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</si>
  <si>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</si>
  <si>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</si>
  <si>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</si>
  <si>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</si>
  <si>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</si>
  <si>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</si>
  <si>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</si>
  <si>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</si>
  <si>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</si>
  <si>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</si>
  <si>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</si>
  <si>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</si>
  <si>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</si>
  <si>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</si>
  <si>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</si>
  <si>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</si>
  <si>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</si>
  <si>
    <t>PRESUPUESTO AÑO
2026</t>
  </si>
  <si>
    <t>Presupuesto del CONASSIF para el año 2026</t>
  </si>
  <si>
    <t>2.01.02</t>
  </si>
  <si>
    <t>Productos farmacéuticos y medicinales</t>
  </si>
  <si>
    <t>2.99.06</t>
  </si>
  <si>
    <t>Útiles y materiales de resguardo y seguridad</t>
  </si>
  <si>
    <t>1.03.02</t>
  </si>
  <si>
    <t>Publicidad y propaganda</t>
  </si>
  <si>
    <t>na</t>
  </si>
  <si>
    <t>na: no aplica</t>
  </si>
  <si>
    <t>Incluye los útiles y suministros de seguridad ocupacional que utilizan las instituciones para brindar seguridad a sus trabajadores tales como, guantes, botas, cascos de protección, mascarillas, etc., de conformidad con lo que establecen las “Normas técnicas para la asignación y uso de uniformes, implementos de trabajo y equipos de protección personal.</t>
  </si>
  <si>
    <r>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t>
    </r>
    <r>
      <rPr>
        <sz val="10"/>
        <rFont val="Franklin Gothic Book"/>
        <family val="2"/>
      </rPr>
      <t xml:space="preserve">. </t>
    </r>
    <r>
      <rPr>
        <sz val="8"/>
        <rFont val="Calibri"/>
        <family val="2"/>
        <scheme val="minor"/>
      </rPr>
      <t xml:space="preserve">Incluye los contratos para servicios de impresión, relacionados con la publicidad y propaganda institucional tales como: revistas, periódicos, libretas, agendas y similares, así como impresión de artículos como llaveros y lapiceros. </t>
    </r>
  </si>
  <si>
    <t>Incluye los preparados farmacéuticos para uso médico, preparados genéricos y de marcas registradas como ampollas, cápsulas, tabletas, grageas, jarabes, ungüentos, preparados para la higiene bucal y dental, así como productos botánicos pulverizados, molidos o preparados de otra forma,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</si>
</sst>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19"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
      <sz val="10"/>
      <name val="Franklin Gothic Book"/>
      <family val="2"/>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5" fillId="0" borderId="8" xfId="1"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1085249</xdr:colOff>
      <xdr:row>2</xdr:row>
      <xdr:rowOff>626744</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4"/>
  <sheetViews>
    <sheetView showGridLines="0" tabSelected="1" zoomScale="90" zoomScaleNormal="90" workbookViewId="0">
      <pane xSplit="4" ySplit="5" topLeftCell="E6" activePane="bottomRight" state="frozen"/>
      <selection pane="topRight" activeCell="E1" sqref="E1"/>
      <selection pane="bottomLeft" activeCell="A6" sqref="A6"/>
      <selection pane="bottomRight" activeCell="I9" sqref="I9"/>
    </sheetView>
  </sheetViews>
  <sheetFormatPr baseColWidth="10" defaultColWidth="11.44140625" defaultRowHeight="13.8" outlineLevelRow="1" x14ac:dyDescent="0.3"/>
  <cols>
    <col min="1" max="1" width="3.33203125" style="5" customWidth="1"/>
    <col min="2" max="2" width="8.88671875" style="9" customWidth="1"/>
    <col min="3" max="3" width="43.6640625" style="11" customWidth="1"/>
    <col min="4" max="4" width="61.6640625" style="11" customWidth="1"/>
    <col min="5" max="6" width="21.109375" style="11" customWidth="1"/>
    <col min="7" max="7" width="16.5546875" style="11" customWidth="1"/>
    <col min="8" max="8" width="14.109375" style="5" customWidth="1"/>
    <col min="9" max="9" width="44.33203125" style="5" customWidth="1"/>
    <col min="10" max="11" width="11.44140625" style="5" customWidth="1"/>
    <col min="12" max="12" width="16.33203125" style="5" customWidth="1"/>
    <col min="13" max="15" width="11.44140625" style="5" customWidth="1"/>
    <col min="16" max="16384" width="11.44140625" style="5"/>
  </cols>
  <sheetData>
    <row r="1" spans="2:9" s="2" customFormat="1" ht="15.6" x14ac:dyDescent="0.3">
      <c r="B1" s="1"/>
    </row>
    <row r="2" spans="2:9" s="2" customFormat="1" ht="35.4" customHeight="1" x14ac:dyDescent="0.3">
      <c r="B2" s="61" t="s">
        <v>197</v>
      </c>
      <c r="C2" s="62"/>
      <c r="D2" s="62"/>
      <c r="E2" s="62"/>
      <c r="F2" s="62"/>
      <c r="G2" s="62"/>
      <c r="H2" s="62"/>
      <c r="I2" s="3"/>
    </row>
    <row r="3" spans="2:9" ht="64.95" customHeight="1" x14ac:dyDescent="0.3">
      <c r="B3" s="63" t="s">
        <v>164</v>
      </c>
      <c r="C3" s="63"/>
      <c r="D3" s="63"/>
      <c r="E3" s="63"/>
      <c r="F3" s="63"/>
      <c r="G3" s="63"/>
      <c r="H3" s="63"/>
      <c r="I3" s="4"/>
    </row>
    <row r="4" spans="2:9" ht="7.5" customHeight="1" thickBot="1" x14ac:dyDescent="0.35">
      <c r="B4" s="6"/>
      <c r="C4" s="7"/>
      <c r="D4" s="7"/>
      <c r="E4" s="8"/>
      <c r="F4" s="8"/>
      <c r="G4" s="8"/>
    </row>
    <row r="5" spans="2:9" s="46" customFormat="1" ht="43.5" customHeight="1" thickBot="1" x14ac:dyDescent="0.35">
      <c r="B5" s="18" t="s">
        <v>0</v>
      </c>
      <c r="C5" s="20" t="s">
        <v>1</v>
      </c>
      <c r="D5" s="23" t="s">
        <v>2</v>
      </c>
      <c r="E5" s="20" t="s">
        <v>196</v>
      </c>
      <c r="F5" s="23" t="s">
        <v>189</v>
      </c>
      <c r="G5" s="20" t="s">
        <v>3</v>
      </c>
      <c r="H5" s="23" t="s">
        <v>4</v>
      </c>
      <c r="I5" s="20" t="s">
        <v>185</v>
      </c>
    </row>
    <row r="6" spans="2:9" s="45" customFormat="1" ht="19.5" customHeight="1" thickBot="1" x14ac:dyDescent="0.35">
      <c r="B6" s="19" t="s">
        <v>5</v>
      </c>
      <c r="C6" s="36" t="s">
        <v>6</v>
      </c>
      <c r="D6" s="37"/>
      <c r="E6" s="39">
        <f>SUM(E7:E24)</f>
        <v>1627034843.0400002</v>
      </c>
      <c r="F6" s="38">
        <f>SUM(F7:F24)</f>
        <v>1533323950.26</v>
      </c>
      <c r="G6" s="39">
        <f>SUM(G7:G24)</f>
        <v>93710892.780000106</v>
      </c>
      <c r="H6" s="40">
        <f>+E6/F6-1</f>
        <v>6.1116173633177784E-2</v>
      </c>
      <c r="I6" s="40"/>
    </row>
    <row r="7" spans="2:9" ht="66" customHeight="1" outlineLevel="1" thickBot="1" x14ac:dyDescent="0.35">
      <c r="B7" s="41" t="s">
        <v>7</v>
      </c>
      <c r="C7" s="31" t="s">
        <v>8</v>
      </c>
      <c r="D7" s="32" t="s">
        <v>9</v>
      </c>
      <c r="E7" s="33">
        <v>846134058.00000012</v>
      </c>
      <c r="F7" s="34">
        <v>833088384.96000004</v>
      </c>
      <c r="G7" s="33">
        <f>+E7-F7</f>
        <v>13045673.040000081</v>
      </c>
      <c r="H7" s="35">
        <f>+E7/F7-1</f>
        <v>1.5659410544568431E-2</v>
      </c>
      <c r="I7" s="54"/>
    </row>
    <row r="8" spans="2:9" ht="48.75" customHeight="1" outlineLevel="1" thickBot="1" x14ac:dyDescent="0.35">
      <c r="B8" s="41" t="s">
        <v>10</v>
      </c>
      <c r="C8" s="21" t="s">
        <v>11</v>
      </c>
      <c r="D8" s="24" t="s">
        <v>12</v>
      </c>
      <c r="E8" s="26">
        <v>504000</v>
      </c>
      <c r="F8" s="28">
        <v>504000</v>
      </c>
      <c r="G8" s="26">
        <f>+E8-F8</f>
        <v>0</v>
      </c>
      <c r="H8" s="35">
        <f>+E8/F8-1</f>
        <v>0</v>
      </c>
      <c r="I8" s="55"/>
    </row>
    <row r="9" spans="2:9" ht="42" customHeight="1" outlineLevel="1" thickBot="1" x14ac:dyDescent="0.35">
      <c r="B9" s="41" t="s">
        <v>13</v>
      </c>
      <c r="C9" s="22" t="s">
        <v>14</v>
      </c>
      <c r="D9" s="25" t="s">
        <v>15</v>
      </c>
      <c r="E9" s="27">
        <v>4500000</v>
      </c>
      <c r="F9" s="29">
        <v>4500000</v>
      </c>
      <c r="G9" s="27">
        <f t="shared" ref="G9:G24" si="0">+E9-F9</f>
        <v>0</v>
      </c>
      <c r="H9" s="35">
        <f t="shared" ref="H9:H23" si="1">+E9/F9-1</f>
        <v>0</v>
      </c>
      <c r="I9" s="56"/>
    </row>
    <row r="10" spans="2:9" ht="75" customHeight="1" outlineLevel="1" thickBot="1" x14ac:dyDescent="0.35">
      <c r="B10" s="41" t="s">
        <v>16</v>
      </c>
      <c r="C10" s="21" t="s">
        <v>17</v>
      </c>
      <c r="D10" s="24" t="s">
        <v>18</v>
      </c>
      <c r="E10" s="26">
        <v>130799760</v>
      </c>
      <c r="F10" s="28">
        <v>129191335.04000001</v>
      </c>
      <c r="G10" s="26">
        <f t="shared" si="0"/>
        <v>1608424.9599999934</v>
      </c>
      <c r="H10" s="35">
        <f t="shared" si="1"/>
        <v>1.2449944568666327E-2</v>
      </c>
      <c r="I10" s="55"/>
    </row>
    <row r="11" spans="2:9" ht="105" customHeight="1" outlineLevel="1" thickBot="1" x14ac:dyDescent="0.35">
      <c r="B11" s="41" t="s">
        <v>19</v>
      </c>
      <c r="C11" s="22" t="s">
        <v>20</v>
      </c>
      <c r="D11" s="25" t="s">
        <v>21</v>
      </c>
      <c r="E11" s="27">
        <v>18930077.039999999</v>
      </c>
      <c r="F11" s="29">
        <v>20930076</v>
      </c>
      <c r="G11" s="27">
        <f t="shared" si="0"/>
        <v>-1999998.9600000009</v>
      </c>
      <c r="H11" s="35">
        <f t="shared" si="1"/>
        <v>-9.5556220627197042E-2</v>
      </c>
      <c r="I11" s="57"/>
    </row>
    <row r="12" spans="2:9" ht="75" customHeight="1" outlineLevel="1" thickBot="1" x14ac:dyDescent="0.35">
      <c r="B12" s="41" t="s">
        <v>22</v>
      </c>
      <c r="C12" s="22" t="s">
        <v>23</v>
      </c>
      <c r="D12" s="25" t="s">
        <v>24</v>
      </c>
      <c r="E12" s="27">
        <v>110023898.04000001</v>
      </c>
      <c r="F12" s="29">
        <v>115023897.95999999</v>
      </c>
      <c r="G12" s="27">
        <f t="shared" si="0"/>
        <v>-4999999.9199999869</v>
      </c>
      <c r="H12" s="35">
        <f t="shared" si="1"/>
        <v>-4.346922690568833E-2</v>
      </c>
      <c r="I12" s="58"/>
    </row>
    <row r="13" spans="2:9" ht="75" customHeight="1" outlineLevel="1" thickBot="1" x14ac:dyDescent="0.35">
      <c r="B13" s="41" t="s">
        <v>25</v>
      </c>
      <c r="C13" s="21" t="s">
        <v>26</v>
      </c>
      <c r="D13" s="24" t="s">
        <v>27</v>
      </c>
      <c r="E13" s="51">
        <v>88748877.960000008</v>
      </c>
      <c r="F13" s="29">
        <v>83380799.5</v>
      </c>
      <c r="G13" s="52">
        <f t="shared" si="0"/>
        <v>5368078.4600000083</v>
      </c>
      <c r="H13" s="35">
        <f t="shared" si="1"/>
        <v>6.4380270903974912E-2</v>
      </c>
      <c r="I13" s="58"/>
    </row>
    <row r="14" spans="2:9" ht="75" customHeight="1" outlineLevel="1" thickBot="1" x14ac:dyDescent="0.35">
      <c r="B14" s="41" t="s">
        <v>28</v>
      </c>
      <c r="C14" s="22" t="s">
        <v>29</v>
      </c>
      <c r="D14" s="25" t="s">
        <v>30</v>
      </c>
      <c r="E14" s="33">
        <v>81891792</v>
      </c>
      <c r="F14" s="34">
        <v>17520482.039999999</v>
      </c>
      <c r="G14" s="33">
        <f t="shared" si="0"/>
        <v>64371309.960000001</v>
      </c>
      <c r="H14" s="35">
        <f t="shared" si="1"/>
        <v>3.6740604404055546</v>
      </c>
      <c r="I14" s="58"/>
    </row>
    <row r="15" spans="2:9" ht="75" customHeight="1" outlineLevel="1" thickBot="1" x14ac:dyDescent="0.35">
      <c r="B15" s="41" t="s">
        <v>31</v>
      </c>
      <c r="C15" s="21" t="s">
        <v>32</v>
      </c>
      <c r="D15" s="24" t="s">
        <v>33</v>
      </c>
      <c r="E15" s="33">
        <v>3002703</v>
      </c>
      <c r="F15" s="34">
        <v>9002703</v>
      </c>
      <c r="G15" s="33">
        <f t="shared" si="0"/>
        <v>-6000000</v>
      </c>
      <c r="H15" s="35">
        <f t="shared" si="1"/>
        <v>-0.66646650455979728</v>
      </c>
      <c r="I15" s="58"/>
    </row>
    <row r="16" spans="2:9" ht="86.25" customHeight="1" outlineLevel="1" thickBot="1" x14ac:dyDescent="0.35">
      <c r="B16" s="41" t="s">
        <v>34</v>
      </c>
      <c r="C16" s="22" t="s">
        <v>35</v>
      </c>
      <c r="D16" s="25" t="s">
        <v>36</v>
      </c>
      <c r="E16" s="33">
        <v>98511255</v>
      </c>
      <c r="F16" s="34">
        <v>92552681.329999998</v>
      </c>
      <c r="G16" s="33">
        <f t="shared" si="0"/>
        <v>5958573.6700000018</v>
      </c>
      <c r="H16" s="35">
        <f>+E16/F16-1</f>
        <v>6.4380346245771936E-2</v>
      </c>
      <c r="I16" s="58"/>
    </row>
    <row r="17" spans="2:9" ht="86.25" customHeight="1" outlineLevel="1" thickBot="1" x14ac:dyDescent="0.35">
      <c r="B17" s="41" t="s">
        <v>37</v>
      </c>
      <c r="C17" s="21" t="s">
        <v>38</v>
      </c>
      <c r="D17" s="24" t="s">
        <v>39</v>
      </c>
      <c r="E17" s="33">
        <v>5324934</v>
      </c>
      <c r="F17" s="34">
        <v>5002853.49</v>
      </c>
      <c r="G17" s="33">
        <f>+E17-F17</f>
        <v>322080.50999999978</v>
      </c>
      <c r="H17" s="35">
        <f>+E17/F17-1</f>
        <v>6.4379360827534482E-2</v>
      </c>
      <c r="I17" s="58"/>
    </row>
    <row r="18" spans="2:9" ht="86.25" customHeight="1" outlineLevel="1" thickBot="1" x14ac:dyDescent="0.35">
      <c r="B18" s="41" t="s">
        <v>40</v>
      </c>
      <c r="C18" s="22" t="s">
        <v>41</v>
      </c>
      <c r="D18" s="25" t="s">
        <v>42</v>
      </c>
      <c r="E18" s="33">
        <v>15974799</v>
      </c>
      <c r="F18" s="34">
        <v>15008544.27</v>
      </c>
      <c r="G18" s="33">
        <f t="shared" si="0"/>
        <v>966254.73000000045</v>
      </c>
      <c r="H18" s="35">
        <f>+E18/F18-1</f>
        <v>6.4380309816682857E-2</v>
      </c>
      <c r="I18" s="58"/>
    </row>
    <row r="19" spans="2:9" ht="86.25" customHeight="1" outlineLevel="1" thickBot="1" x14ac:dyDescent="0.35">
      <c r="B19" s="41" t="s">
        <v>43</v>
      </c>
      <c r="C19" s="41" t="s">
        <v>44</v>
      </c>
      <c r="D19" s="25" t="s">
        <v>45</v>
      </c>
      <c r="E19" s="33">
        <v>53249327.039999999</v>
      </c>
      <c r="F19" s="34">
        <v>50028482.460000001</v>
      </c>
      <c r="G19" s="33">
        <f t="shared" si="0"/>
        <v>3220844.5799999982</v>
      </c>
      <c r="H19" s="35">
        <f t="shared" si="1"/>
        <v>6.4380217460627609E-2</v>
      </c>
      <c r="I19" s="58"/>
    </row>
    <row r="20" spans="2:9" ht="86.25" customHeight="1" outlineLevel="1" thickBot="1" x14ac:dyDescent="0.35">
      <c r="B20" s="41" t="s">
        <v>46</v>
      </c>
      <c r="C20" s="41" t="s">
        <v>47</v>
      </c>
      <c r="D20" s="25" t="s">
        <v>48</v>
      </c>
      <c r="E20" s="33">
        <v>5324934</v>
      </c>
      <c r="F20" s="34">
        <v>5002853.49</v>
      </c>
      <c r="G20" s="33">
        <f t="shared" si="0"/>
        <v>322080.50999999978</v>
      </c>
      <c r="H20" s="35">
        <f t="shared" si="1"/>
        <v>6.4379360827534482E-2</v>
      </c>
      <c r="I20" s="58"/>
    </row>
    <row r="21" spans="2:9" ht="86.25" customHeight="1" outlineLevel="1" thickBot="1" x14ac:dyDescent="0.35">
      <c r="B21" s="41" t="s">
        <v>49</v>
      </c>
      <c r="C21" s="41" t="s">
        <v>50</v>
      </c>
      <c r="D21" s="25" t="s">
        <v>51</v>
      </c>
      <c r="E21" s="33">
        <v>59426248.919999994</v>
      </c>
      <c r="F21" s="34">
        <v>54230869.159999996</v>
      </c>
      <c r="G21" s="33">
        <f t="shared" si="0"/>
        <v>5195379.7599999979</v>
      </c>
      <c r="H21" s="35">
        <f t="shared" si="1"/>
        <v>9.5801152378211185E-2</v>
      </c>
      <c r="I21" s="58"/>
    </row>
    <row r="22" spans="2:9" ht="86.25" customHeight="1" outlineLevel="1" thickBot="1" x14ac:dyDescent="0.35">
      <c r="B22" s="41" t="s">
        <v>52</v>
      </c>
      <c r="C22" s="22" t="s">
        <v>53</v>
      </c>
      <c r="D22" s="25" t="s">
        <v>54</v>
      </c>
      <c r="E22" s="33">
        <v>31949597.039999999</v>
      </c>
      <c r="F22" s="34">
        <v>30017087.699999999</v>
      </c>
      <c r="G22" s="33">
        <f t="shared" si="0"/>
        <v>1932509.3399999999</v>
      </c>
      <c r="H22" s="35">
        <f t="shared" si="1"/>
        <v>6.4380307620582444E-2</v>
      </c>
      <c r="I22" s="58"/>
    </row>
    <row r="23" spans="2:9" ht="86.25" customHeight="1" outlineLevel="1" thickBot="1" x14ac:dyDescent="0.35">
      <c r="B23" s="41" t="s">
        <v>55</v>
      </c>
      <c r="C23" s="22" t="s">
        <v>56</v>
      </c>
      <c r="D23" s="25" t="s">
        <v>57</v>
      </c>
      <c r="E23" s="33">
        <v>15974799</v>
      </c>
      <c r="F23" s="34">
        <v>15008544.27</v>
      </c>
      <c r="G23" s="33">
        <f t="shared" si="0"/>
        <v>966254.73000000045</v>
      </c>
      <c r="H23" s="35">
        <f t="shared" si="1"/>
        <v>6.4380309816682857E-2</v>
      </c>
      <c r="I23" s="58"/>
    </row>
    <row r="24" spans="2:9" ht="86.25" customHeight="1" outlineLevel="1" thickBot="1" x14ac:dyDescent="0.35">
      <c r="B24" s="41" t="s">
        <v>58</v>
      </c>
      <c r="C24" s="22" t="s">
        <v>59</v>
      </c>
      <c r="D24" s="25" t="s">
        <v>60</v>
      </c>
      <c r="E24" s="33">
        <v>56763783</v>
      </c>
      <c r="F24" s="34">
        <v>53330355.590000004</v>
      </c>
      <c r="G24" s="33">
        <f t="shared" si="0"/>
        <v>3433427.4099999964</v>
      </c>
      <c r="H24" s="35">
        <f>+E24/F24-1</f>
        <v>6.4380358465935261E-2</v>
      </c>
      <c r="I24" s="58"/>
    </row>
    <row r="25" spans="2:9" s="43" customFormat="1" ht="19.5" customHeight="1" thickBot="1" x14ac:dyDescent="0.35">
      <c r="B25" s="49">
        <v>1</v>
      </c>
      <c r="C25" s="50" t="s">
        <v>61</v>
      </c>
      <c r="D25" s="42"/>
      <c r="E25" s="48">
        <f>SUM(E26:E45)</f>
        <v>91244372.035944462</v>
      </c>
      <c r="F25" s="48">
        <f>SUM(F26:F45)</f>
        <v>99416770.059999809</v>
      </c>
      <c r="G25" s="48">
        <f>SUM(G26:G45)</f>
        <v>-8172398.024055345</v>
      </c>
      <c r="H25" s="47">
        <f t="shared" ref="H25:H60" si="2">+E25/F25-1</f>
        <v>-8.2203415169524785E-2</v>
      </c>
      <c r="I25" s="59"/>
    </row>
    <row r="26" spans="2:9" ht="42.75" customHeight="1" outlineLevel="1" thickBot="1" x14ac:dyDescent="0.35">
      <c r="B26" s="41" t="s">
        <v>62</v>
      </c>
      <c r="C26" s="22" t="s">
        <v>63</v>
      </c>
      <c r="D26" s="25" t="s">
        <v>64</v>
      </c>
      <c r="E26" s="33">
        <v>0</v>
      </c>
      <c r="F26" s="34">
        <v>150000</v>
      </c>
      <c r="G26" s="33">
        <f t="shared" ref="G26:G45" si="3">+E26-F26</f>
        <v>-150000</v>
      </c>
      <c r="H26" s="35">
        <f t="shared" si="2"/>
        <v>-1</v>
      </c>
      <c r="I26" s="58"/>
    </row>
    <row r="27" spans="2:9" ht="77.25" customHeight="1" outlineLevel="1" thickBot="1" x14ac:dyDescent="0.35">
      <c r="B27" s="41" t="s">
        <v>65</v>
      </c>
      <c r="C27" s="22" t="s">
        <v>66</v>
      </c>
      <c r="D27" s="25" t="s">
        <v>67</v>
      </c>
      <c r="E27" s="33">
        <v>3000000</v>
      </c>
      <c r="F27" s="34">
        <v>5500000</v>
      </c>
      <c r="G27" s="33">
        <f t="shared" si="3"/>
        <v>-2500000</v>
      </c>
      <c r="H27" s="35">
        <f>+E27/F27-1</f>
        <v>-0.45454545454545459</v>
      </c>
      <c r="I27" s="58"/>
    </row>
    <row r="28" spans="2:9" ht="98.4" customHeight="1" outlineLevel="1" thickBot="1" x14ac:dyDescent="0.35">
      <c r="B28" s="41" t="s">
        <v>202</v>
      </c>
      <c r="C28" s="22" t="s">
        <v>203</v>
      </c>
      <c r="D28" s="25" t="s">
        <v>207</v>
      </c>
      <c r="E28" s="33">
        <v>1524000</v>
      </c>
      <c r="F28" s="34">
        <v>0</v>
      </c>
      <c r="G28" s="33">
        <f t="shared" si="3"/>
        <v>1524000</v>
      </c>
      <c r="H28" s="35" t="s">
        <v>204</v>
      </c>
      <c r="I28" s="58"/>
    </row>
    <row r="29" spans="2:9" ht="53.55" customHeight="1" outlineLevel="1" thickBot="1" x14ac:dyDescent="0.35">
      <c r="B29" s="41" t="s">
        <v>165</v>
      </c>
      <c r="C29" s="22" t="s">
        <v>166</v>
      </c>
      <c r="D29" s="25" t="s">
        <v>186</v>
      </c>
      <c r="E29" s="33">
        <v>2640000</v>
      </c>
      <c r="F29" s="34">
        <v>1000000</v>
      </c>
      <c r="G29" s="33">
        <f t="shared" si="3"/>
        <v>1640000</v>
      </c>
      <c r="H29" s="35">
        <f t="shared" si="2"/>
        <v>1.6400000000000001</v>
      </c>
      <c r="I29" s="58"/>
    </row>
    <row r="30" spans="2:9" ht="48.45" customHeight="1" outlineLevel="1" thickBot="1" x14ac:dyDescent="0.35">
      <c r="B30" s="41" t="s">
        <v>68</v>
      </c>
      <c r="C30" s="22" t="s">
        <v>69</v>
      </c>
      <c r="D30" s="25" t="s">
        <v>70</v>
      </c>
      <c r="E30" s="33">
        <v>3293214.921174</v>
      </c>
      <c r="F30" s="34">
        <v>4635580.3500000006</v>
      </c>
      <c r="G30" s="33">
        <f t="shared" si="3"/>
        <v>-1342365.4288260005</v>
      </c>
      <c r="H30" s="35">
        <f>+E30/F30-1</f>
        <v>-0.28957872099574333</v>
      </c>
      <c r="I30" s="58"/>
    </row>
    <row r="31" spans="2:9" ht="35.4" customHeight="1" outlineLevel="1" thickBot="1" x14ac:dyDescent="0.35">
      <c r="B31" s="41" t="s">
        <v>177</v>
      </c>
      <c r="C31" s="22" t="s">
        <v>178</v>
      </c>
      <c r="D31" s="25" t="s">
        <v>183</v>
      </c>
      <c r="E31" s="33">
        <v>340000</v>
      </c>
      <c r="F31" s="34">
        <v>330000</v>
      </c>
      <c r="G31" s="33">
        <f t="shared" ref="G31" si="4">+E31-F31</f>
        <v>10000</v>
      </c>
      <c r="H31" s="35">
        <f t="shared" si="2"/>
        <v>3.0303030303030276E-2</v>
      </c>
      <c r="I31" s="58"/>
    </row>
    <row r="32" spans="2:9" ht="43.5" customHeight="1" outlineLevel="1" thickBot="1" x14ac:dyDescent="0.35">
      <c r="B32" s="41" t="s">
        <v>167</v>
      </c>
      <c r="C32" s="22" t="s">
        <v>168</v>
      </c>
      <c r="D32" s="25" t="s">
        <v>187</v>
      </c>
      <c r="E32" s="33">
        <v>20012299.914047796</v>
      </c>
      <c r="F32" s="34">
        <v>12004099.970000001</v>
      </c>
      <c r="G32" s="33">
        <f t="shared" si="3"/>
        <v>8008199.9440477956</v>
      </c>
      <c r="H32" s="35">
        <f t="shared" si="2"/>
        <v>0.66712206363338011</v>
      </c>
      <c r="I32" s="58"/>
    </row>
    <row r="33" spans="2:12" ht="31.2" outlineLevel="1" thickBot="1" x14ac:dyDescent="0.35">
      <c r="B33" s="41" t="s">
        <v>71</v>
      </c>
      <c r="C33" s="22" t="s">
        <v>72</v>
      </c>
      <c r="D33" s="25" t="s">
        <v>73</v>
      </c>
      <c r="E33" s="33">
        <v>8651631</v>
      </c>
      <c r="F33" s="34">
        <v>15000000</v>
      </c>
      <c r="G33" s="33">
        <f t="shared" si="3"/>
        <v>-6348369</v>
      </c>
      <c r="H33" s="35">
        <f t="shared" si="2"/>
        <v>-0.42322459999999995</v>
      </c>
      <c r="I33" s="58"/>
    </row>
    <row r="34" spans="2:12" ht="52.95" customHeight="1" outlineLevel="1" thickBot="1" x14ac:dyDescent="0.35">
      <c r="B34" s="41" t="s">
        <v>74</v>
      </c>
      <c r="C34" s="22" t="s">
        <v>75</v>
      </c>
      <c r="D34" s="25" t="s">
        <v>76</v>
      </c>
      <c r="E34" s="33">
        <v>980000</v>
      </c>
      <c r="F34" s="34">
        <v>2225000</v>
      </c>
      <c r="G34" s="33">
        <f t="shared" si="3"/>
        <v>-1245000</v>
      </c>
      <c r="H34" s="35">
        <f t="shared" si="2"/>
        <v>-0.55955056179775275</v>
      </c>
      <c r="I34" s="58"/>
    </row>
    <row r="35" spans="2:12" ht="97.5" customHeight="1" outlineLevel="1" thickBot="1" x14ac:dyDescent="0.35">
      <c r="B35" s="41" t="s">
        <v>77</v>
      </c>
      <c r="C35" s="22" t="s">
        <v>78</v>
      </c>
      <c r="D35" s="25" t="s">
        <v>79</v>
      </c>
      <c r="E35" s="33">
        <v>278409.80676225608</v>
      </c>
      <c r="F35" s="34">
        <v>867701.73999989999</v>
      </c>
      <c r="G35" s="33">
        <f t="shared" si="3"/>
        <v>-589291.93323764391</v>
      </c>
      <c r="H35" s="35">
        <f t="shared" si="2"/>
        <v>-0.67914112196860621</v>
      </c>
      <c r="I35" s="58"/>
    </row>
    <row r="36" spans="2:12" ht="112.5" customHeight="1" outlineLevel="1" thickBot="1" x14ac:dyDescent="0.35">
      <c r="B36" s="41" t="s">
        <v>80</v>
      </c>
      <c r="C36" s="22" t="s">
        <v>81</v>
      </c>
      <c r="D36" s="25" t="s">
        <v>82</v>
      </c>
      <c r="E36" s="33">
        <v>0</v>
      </c>
      <c r="F36" s="34">
        <v>200000</v>
      </c>
      <c r="G36" s="33">
        <f t="shared" si="3"/>
        <v>-200000</v>
      </c>
      <c r="H36" s="35">
        <f t="shared" si="2"/>
        <v>-1</v>
      </c>
      <c r="I36" s="58"/>
    </row>
    <row r="37" spans="2:12" ht="67.5" customHeight="1" outlineLevel="1" thickBot="1" x14ac:dyDescent="0.35">
      <c r="B37" s="41" t="s">
        <v>83</v>
      </c>
      <c r="C37" s="22" t="s">
        <v>84</v>
      </c>
      <c r="D37" s="25" t="s">
        <v>85</v>
      </c>
      <c r="E37" s="33">
        <v>4711659</v>
      </c>
      <c r="F37" s="34">
        <v>6435000</v>
      </c>
      <c r="G37" s="33">
        <f t="shared" si="3"/>
        <v>-1723341</v>
      </c>
      <c r="H37" s="35">
        <f t="shared" si="2"/>
        <v>-0.26780745920745919</v>
      </c>
      <c r="I37" s="58"/>
    </row>
    <row r="38" spans="2:12" ht="96" customHeight="1" outlineLevel="1" thickBot="1" x14ac:dyDescent="0.35">
      <c r="B38" s="41" t="s">
        <v>86</v>
      </c>
      <c r="C38" s="22" t="s">
        <v>87</v>
      </c>
      <c r="D38" s="25" t="s">
        <v>88</v>
      </c>
      <c r="E38" s="33">
        <v>3508290.46</v>
      </c>
      <c r="F38" s="34">
        <v>7547800</v>
      </c>
      <c r="G38" s="33">
        <f t="shared" si="3"/>
        <v>-4039509.54</v>
      </c>
      <c r="H38" s="35">
        <f t="shared" si="2"/>
        <v>-0.53519032565780755</v>
      </c>
      <c r="I38" s="58"/>
    </row>
    <row r="39" spans="2:12" ht="158.4" customHeight="1" outlineLevel="1" thickBot="1" x14ac:dyDescent="0.35">
      <c r="B39" s="41" t="s">
        <v>89</v>
      </c>
      <c r="C39" s="22" t="s">
        <v>90</v>
      </c>
      <c r="D39" s="25" t="s">
        <v>91</v>
      </c>
      <c r="E39" s="33">
        <v>39718958.62855161</v>
      </c>
      <c r="F39" s="34">
        <v>40756340.010000005</v>
      </c>
      <c r="G39" s="33">
        <f t="shared" si="3"/>
        <v>-1037381.3814483956</v>
      </c>
      <c r="H39" s="35">
        <f t="shared" si="2"/>
        <v>-2.5453251719704584E-2</v>
      </c>
      <c r="I39" s="58"/>
    </row>
    <row r="40" spans="2:12" ht="45.6" customHeight="1" outlineLevel="1" thickBot="1" x14ac:dyDescent="0.35">
      <c r="B40" s="41" t="s">
        <v>193</v>
      </c>
      <c r="C40" s="22" t="s">
        <v>190</v>
      </c>
      <c r="D40" s="25" t="s">
        <v>194</v>
      </c>
      <c r="E40" s="33">
        <v>2364050.4</v>
      </c>
      <c r="F40" s="34">
        <v>2000000</v>
      </c>
      <c r="G40" s="33">
        <f>+E40-F40</f>
        <v>364050.39999999991</v>
      </c>
      <c r="H40" s="35">
        <f>+E40/F40-1</f>
        <v>0.1820252</v>
      </c>
      <c r="I40" s="58"/>
    </row>
    <row r="41" spans="2:12" ht="45.6" customHeight="1" outlineLevel="1" thickBot="1" x14ac:dyDescent="0.35">
      <c r="B41" s="41" t="s">
        <v>92</v>
      </c>
      <c r="C41" s="22" t="s">
        <v>93</v>
      </c>
      <c r="D41" s="25" t="s">
        <v>94</v>
      </c>
      <c r="E41" s="33">
        <v>0</v>
      </c>
      <c r="F41" s="34">
        <v>100000</v>
      </c>
      <c r="G41" s="33">
        <f t="shared" si="3"/>
        <v>-100000</v>
      </c>
      <c r="H41" s="35">
        <f t="shared" si="2"/>
        <v>-1</v>
      </c>
      <c r="I41" s="58"/>
    </row>
    <row r="42" spans="2:12" ht="46.95" customHeight="1" outlineLevel="1" thickBot="1" x14ac:dyDescent="0.35">
      <c r="B42" s="41" t="s">
        <v>95</v>
      </c>
      <c r="C42" s="22" t="s">
        <v>96</v>
      </c>
      <c r="D42" s="25" t="s">
        <v>97</v>
      </c>
      <c r="E42" s="33">
        <v>0</v>
      </c>
      <c r="F42" s="34">
        <v>400000</v>
      </c>
      <c r="G42" s="33">
        <f t="shared" si="3"/>
        <v>-400000</v>
      </c>
      <c r="H42" s="35">
        <f t="shared" si="2"/>
        <v>-1</v>
      </c>
      <c r="I42" s="58"/>
    </row>
    <row r="43" spans="2:12" ht="63" customHeight="1" outlineLevel="1" thickBot="1" x14ac:dyDescent="0.35">
      <c r="B43" s="41" t="s">
        <v>98</v>
      </c>
      <c r="C43" s="22" t="s">
        <v>99</v>
      </c>
      <c r="D43" s="25" t="s">
        <v>100</v>
      </c>
      <c r="E43" s="33">
        <v>171857.90540880006</v>
      </c>
      <c r="F43" s="34">
        <v>165247.98999989999</v>
      </c>
      <c r="G43" s="33">
        <f t="shared" si="3"/>
        <v>6609.9154089000658</v>
      </c>
      <c r="H43" s="35">
        <f t="shared" si="2"/>
        <v>3.9999974637537683E-2</v>
      </c>
      <c r="I43" s="58"/>
    </row>
    <row r="44" spans="2:12" ht="41.25" customHeight="1" outlineLevel="1" thickBot="1" x14ac:dyDescent="0.35">
      <c r="B44" s="41" t="s">
        <v>101</v>
      </c>
      <c r="C44" s="22" t="s">
        <v>102</v>
      </c>
      <c r="D44" s="25" t="s">
        <v>103</v>
      </c>
      <c r="E44" s="33">
        <v>50000</v>
      </c>
      <c r="F44" s="34">
        <v>50000</v>
      </c>
      <c r="G44" s="33">
        <f t="shared" si="3"/>
        <v>0</v>
      </c>
      <c r="H44" s="35">
        <f t="shared" si="2"/>
        <v>0</v>
      </c>
      <c r="I44" s="58"/>
    </row>
    <row r="45" spans="2:12" ht="19.5" customHeight="1" outlineLevel="1" thickBot="1" x14ac:dyDescent="0.35">
      <c r="B45" s="41" t="s">
        <v>104</v>
      </c>
      <c r="C45" s="22" t="s">
        <v>105</v>
      </c>
      <c r="D45" s="25" t="s">
        <v>106</v>
      </c>
      <c r="E45" s="33">
        <v>0</v>
      </c>
      <c r="F45" s="34">
        <v>50000</v>
      </c>
      <c r="G45" s="33">
        <f t="shared" si="3"/>
        <v>-50000</v>
      </c>
      <c r="H45" s="35">
        <f t="shared" si="2"/>
        <v>-1</v>
      </c>
      <c r="I45" s="58"/>
    </row>
    <row r="46" spans="2:12" s="43" customFormat="1" ht="19.5" customHeight="1" thickBot="1" x14ac:dyDescent="0.35">
      <c r="B46" s="49">
        <v>2</v>
      </c>
      <c r="C46" s="50" t="s">
        <v>107</v>
      </c>
      <c r="D46" s="42"/>
      <c r="E46" s="48">
        <f>SUM(E47:E60)</f>
        <v>6833025.8806708017</v>
      </c>
      <c r="F46" s="48">
        <f>SUM(F47:F60)</f>
        <v>6485434.499999701</v>
      </c>
      <c r="G46" s="48">
        <f>SUM(G47:G60)</f>
        <v>347591.38067110069</v>
      </c>
      <c r="H46" s="47">
        <f t="shared" si="2"/>
        <v>5.3595696737221976E-2</v>
      </c>
      <c r="I46" s="59"/>
      <c r="L46" s="44"/>
    </row>
    <row r="47" spans="2:12" ht="51" customHeight="1" outlineLevel="1" thickBot="1" x14ac:dyDescent="0.35">
      <c r="B47" s="41" t="s">
        <v>198</v>
      </c>
      <c r="C47" s="22" t="s">
        <v>199</v>
      </c>
      <c r="D47" s="25" t="s">
        <v>208</v>
      </c>
      <c r="E47" s="33">
        <v>35000</v>
      </c>
      <c r="F47" s="34">
        <v>0</v>
      </c>
      <c r="G47" s="33">
        <f t="shared" ref="G47:G60" si="5">+E47-F47</f>
        <v>35000</v>
      </c>
      <c r="H47" s="35" t="s">
        <v>204</v>
      </c>
      <c r="I47" s="58"/>
    </row>
    <row r="48" spans="2:12" ht="54.75" customHeight="1" outlineLevel="1" thickBot="1" x14ac:dyDescent="0.35">
      <c r="B48" s="41" t="s">
        <v>108</v>
      </c>
      <c r="C48" s="22" t="s">
        <v>109</v>
      </c>
      <c r="D48" s="25" t="s">
        <v>110</v>
      </c>
      <c r="E48" s="33">
        <v>1358287.7477568001</v>
      </c>
      <c r="F48" s="34">
        <v>1340661.2999998999</v>
      </c>
      <c r="G48" s="33">
        <f t="shared" ref="G48" si="6">+E48-F48</f>
        <v>17626.447756900219</v>
      </c>
      <c r="H48" s="35">
        <f t="shared" ref="H48" si="7">+E48/F48-1</f>
        <v>1.3147577062828208E-2</v>
      </c>
      <c r="I48" s="58"/>
    </row>
    <row r="49" spans="2:9" ht="53.25" customHeight="1" outlineLevel="1" thickBot="1" x14ac:dyDescent="0.35">
      <c r="B49" s="41" t="s">
        <v>111</v>
      </c>
      <c r="C49" s="22" t="s">
        <v>112</v>
      </c>
      <c r="D49" s="25" t="s">
        <v>113</v>
      </c>
      <c r="E49" s="33">
        <v>2000000</v>
      </c>
      <c r="F49" s="34">
        <v>2000000</v>
      </c>
      <c r="G49" s="33">
        <f t="shared" si="5"/>
        <v>0</v>
      </c>
      <c r="H49" s="35">
        <f t="shared" si="2"/>
        <v>0</v>
      </c>
      <c r="I49" s="58"/>
    </row>
    <row r="50" spans="2:9" ht="74.55" customHeight="1" outlineLevel="1" thickBot="1" x14ac:dyDescent="0.35">
      <c r="B50" s="41" t="s">
        <v>114</v>
      </c>
      <c r="C50" s="22" t="s">
        <v>115</v>
      </c>
      <c r="D50" s="25" t="s">
        <v>116</v>
      </c>
      <c r="E50" s="33">
        <v>50000</v>
      </c>
      <c r="F50" s="34">
        <v>50000</v>
      </c>
      <c r="G50" s="33">
        <f t="shared" si="5"/>
        <v>0</v>
      </c>
      <c r="H50" s="35">
        <f t="shared" si="2"/>
        <v>0</v>
      </c>
      <c r="I50" s="58"/>
    </row>
    <row r="51" spans="2:9" ht="77.25" customHeight="1" outlineLevel="1" thickBot="1" x14ac:dyDescent="0.35">
      <c r="B51" s="41" t="s">
        <v>117</v>
      </c>
      <c r="C51" s="22" t="s">
        <v>118</v>
      </c>
      <c r="D51" s="25" t="s">
        <v>119</v>
      </c>
      <c r="E51" s="33">
        <v>40000</v>
      </c>
      <c r="F51" s="34">
        <v>40000</v>
      </c>
      <c r="G51" s="33">
        <f t="shared" si="5"/>
        <v>0</v>
      </c>
      <c r="H51" s="35">
        <f t="shared" si="2"/>
        <v>0</v>
      </c>
      <c r="I51" s="58"/>
    </row>
    <row r="52" spans="2:9" ht="41.25" customHeight="1" outlineLevel="1" thickBot="1" x14ac:dyDescent="0.35">
      <c r="B52" s="41" t="s">
        <v>120</v>
      </c>
      <c r="C52" s="22" t="s">
        <v>121</v>
      </c>
      <c r="D52" s="25" t="s">
        <v>122</v>
      </c>
      <c r="E52" s="33">
        <v>150000</v>
      </c>
      <c r="F52" s="34">
        <v>150000</v>
      </c>
      <c r="G52" s="33">
        <f t="shared" si="5"/>
        <v>0</v>
      </c>
      <c r="H52" s="35">
        <f t="shared" si="2"/>
        <v>0</v>
      </c>
      <c r="I52" s="58"/>
    </row>
    <row r="53" spans="2:9" ht="44.55" customHeight="1" outlineLevel="1" thickBot="1" x14ac:dyDescent="0.35">
      <c r="B53" s="41" t="s">
        <v>123</v>
      </c>
      <c r="C53" s="22" t="s">
        <v>124</v>
      </c>
      <c r="D53" s="25" t="s">
        <v>125</v>
      </c>
      <c r="E53" s="33">
        <v>808287.74775680015</v>
      </c>
      <c r="F53" s="34">
        <v>790661.29999989993</v>
      </c>
      <c r="G53" s="33">
        <f t="shared" si="5"/>
        <v>17626.447756900219</v>
      </c>
      <c r="H53" s="35">
        <f t="shared" si="2"/>
        <v>2.2293297720404892E-2</v>
      </c>
      <c r="I53" s="58"/>
    </row>
    <row r="54" spans="2:9" ht="48" customHeight="1" outlineLevel="1" thickBot="1" x14ac:dyDescent="0.35">
      <c r="B54" s="41" t="s">
        <v>181</v>
      </c>
      <c r="C54" s="22" t="s">
        <v>182</v>
      </c>
      <c r="D54" s="25" t="s">
        <v>188</v>
      </c>
      <c r="E54" s="33">
        <v>438274</v>
      </c>
      <c r="F54" s="34">
        <v>200000</v>
      </c>
      <c r="G54" s="33">
        <f t="shared" si="5"/>
        <v>238274</v>
      </c>
      <c r="H54" s="35">
        <f t="shared" si="2"/>
        <v>1.19137</v>
      </c>
      <c r="I54" s="58"/>
    </row>
    <row r="55" spans="2:9" ht="64.5" customHeight="1" outlineLevel="1" thickBot="1" x14ac:dyDescent="0.35">
      <c r="B55" s="41" t="s">
        <v>126</v>
      </c>
      <c r="C55" s="22" t="s">
        <v>127</v>
      </c>
      <c r="D55" s="25" t="s">
        <v>128</v>
      </c>
      <c r="E55" s="33">
        <v>750500.88964359998</v>
      </c>
      <c r="F55" s="34">
        <v>742789.32000000007</v>
      </c>
      <c r="G55" s="33">
        <f t="shared" si="5"/>
        <v>7711.5696435999125</v>
      </c>
      <c r="H55" s="35">
        <f t="shared" si="2"/>
        <v>1.0381907003724766E-2</v>
      </c>
      <c r="I55" s="58"/>
    </row>
    <row r="56" spans="2:9" ht="54" customHeight="1" outlineLevel="1" thickBot="1" x14ac:dyDescent="0.35">
      <c r="B56" s="41" t="s">
        <v>129</v>
      </c>
      <c r="C56" s="22" t="s">
        <v>130</v>
      </c>
      <c r="D56" s="25" t="s">
        <v>131</v>
      </c>
      <c r="E56" s="33">
        <v>114571.93693920002</v>
      </c>
      <c r="F56" s="34">
        <v>200165.32</v>
      </c>
      <c r="G56" s="33">
        <f t="shared" si="5"/>
        <v>-85593.383060799984</v>
      </c>
      <c r="H56" s="35">
        <f t="shared" si="2"/>
        <v>-0.42761345002620821</v>
      </c>
      <c r="I56" s="58"/>
    </row>
    <row r="57" spans="2:9" ht="52.5" customHeight="1" outlineLevel="1" thickBot="1" x14ac:dyDescent="0.35">
      <c r="B57" s="41" t="s">
        <v>132</v>
      </c>
      <c r="C57" s="22" t="s">
        <v>133</v>
      </c>
      <c r="D57" s="25" t="s">
        <v>134</v>
      </c>
      <c r="E57" s="33">
        <v>717431.62163520022</v>
      </c>
      <c r="F57" s="34">
        <v>690991.93999989994</v>
      </c>
      <c r="G57" s="33">
        <f t="shared" si="5"/>
        <v>26439.68163530028</v>
      </c>
      <c r="H57" s="35">
        <f t="shared" si="2"/>
        <v>3.8263371979858629E-2</v>
      </c>
      <c r="I57" s="58"/>
    </row>
    <row r="58" spans="2:9" ht="52.5" customHeight="1" outlineLevel="1" thickBot="1" x14ac:dyDescent="0.35">
      <c r="B58" s="41" t="s">
        <v>200</v>
      </c>
      <c r="C58" s="22" t="s">
        <v>201</v>
      </c>
      <c r="D58" s="25" t="s">
        <v>206</v>
      </c>
      <c r="E58" s="33">
        <v>86100</v>
      </c>
      <c r="F58" s="34">
        <v>0</v>
      </c>
      <c r="G58" s="33">
        <f t="shared" si="5"/>
        <v>86100</v>
      </c>
      <c r="H58" s="60" t="s">
        <v>204</v>
      </c>
      <c r="I58" s="58"/>
    </row>
    <row r="59" spans="2:9" ht="50.25" customHeight="1" outlineLevel="1" thickBot="1" x14ac:dyDescent="0.35">
      <c r="B59" s="41" t="s">
        <v>135</v>
      </c>
      <c r="C59" s="22" t="s">
        <v>136</v>
      </c>
      <c r="D59" s="25" t="s">
        <v>137</v>
      </c>
      <c r="E59" s="33">
        <v>184571.93693920004</v>
      </c>
      <c r="F59" s="34">
        <v>180165.32</v>
      </c>
      <c r="G59" s="33">
        <f t="shared" si="5"/>
        <v>4406.6169392000302</v>
      </c>
      <c r="H59" s="35">
        <f t="shared" si="2"/>
        <v>2.4458741222783686E-2</v>
      </c>
      <c r="I59" s="58"/>
    </row>
    <row r="60" spans="2:9" ht="37.049999999999997" customHeight="1" outlineLevel="1" thickBot="1" x14ac:dyDescent="0.35">
      <c r="B60" s="41" t="s">
        <v>138</v>
      </c>
      <c r="C60" s="22" t="s">
        <v>139</v>
      </c>
      <c r="D60" s="25" t="s">
        <v>140</v>
      </c>
      <c r="E60" s="33">
        <v>100000</v>
      </c>
      <c r="F60" s="34">
        <v>100000</v>
      </c>
      <c r="G60" s="33">
        <f t="shared" si="5"/>
        <v>0</v>
      </c>
      <c r="H60" s="35">
        <f t="shared" si="2"/>
        <v>0</v>
      </c>
      <c r="I60" s="58"/>
    </row>
    <row r="61" spans="2:9" s="43" customFormat="1" ht="19.5" customHeight="1" thickBot="1" x14ac:dyDescent="0.35">
      <c r="B61" s="49" t="s">
        <v>141</v>
      </c>
      <c r="C61" s="50" t="s">
        <v>142</v>
      </c>
      <c r="D61" s="42"/>
      <c r="E61" s="53">
        <f>SUM(E62:E64)</f>
        <v>1325000</v>
      </c>
      <c r="F61" s="53">
        <f>SUM(F62:F64)</f>
        <v>1542710</v>
      </c>
      <c r="G61" s="53">
        <f>SUM(G62:G64)</f>
        <v>-217710</v>
      </c>
      <c r="H61" s="47">
        <f t="shared" ref="H61:H70" si="8">+E61/F61-1</f>
        <v>-0.14112179217092002</v>
      </c>
      <c r="I61" s="59"/>
    </row>
    <row r="62" spans="2:9" ht="25.2" hidden="1" customHeight="1" outlineLevel="1" thickBot="1" x14ac:dyDescent="0.35">
      <c r="B62" s="41" t="s">
        <v>179</v>
      </c>
      <c r="C62" s="22" t="s">
        <v>180</v>
      </c>
      <c r="D62" s="25" t="s">
        <v>184</v>
      </c>
      <c r="E62" s="33">
        <v>0</v>
      </c>
      <c r="F62" s="34">
        <v>0</v>
      </c>
      <c r="G62" s="33">
        <f t="shared" ref="G62:G63" si="9">+E62-F62</f>
        <v>0</v>
      </c>
      <c r="H62" s="35" t="e">
        <f t="shared" si="8"/>
        <v>#DIV/0!</v>
      </c>
      <c r="I62" s="58"/>
    </row>
    <row r="63" spans="2:9" ht="34.200000000000003" customHeight="1" outlineLevel="1" thickBot="1" x14ac:dyDescent="0.35">
      <c r="B63" s="41" t="s">
        <v>191</v>
      </c>
      <c r="C63" s="22" t="s">
        <v>192</v>
      </c>
      <c r="D63" s="25" t="s">
        <v>195</v>
      </c>
      <c r="E63" s="33">
        <v>0</v>
      </c>
      <c r="F63" s="34">
        <v>542710</v>
      </c>
      <c r="G63" s="33">
        <f t="shared" si="9"/>
        <v>-542710</v>
      </c>
      <c r="H63" s="35">
        <f>+E63/F63-1</f>
        <v>-1</v>
      </c>
      <c r="I63" s="58"/>
    </row>
    <row r="64" spans="2:9" ht="39" customHeight="1" outlineLevel="1" thickBot="1" x14ac:dyDescent="0.35">
      <c r="B64" s="41" t="s">
        <v>143</v>
      </c>
      <c r="C64" s="22" t="s">
        <v>144</v>
      </c>
      <c r="D64" s="25" t="s">
        <v>145</v>
      </c>
      <c r="E64" s="33">
        <v>1325000</v>
      </c>
      <c r="F64" s="34">
        <v>1000000</v>
      </c>
      <c r="G64" s="33">
        <f t="shared" ref="G64" si="10">+E64-F64</f>
        <v>325000</v>
      </c>
      <c r="H64" s="35">
        <f t="shared" si="8"/>
        <v>0.32499999999999996</v>
      </c>
      <c r="I64" s="58"/>
    </row>
    <row r="65" spans="2:9" s="43" customFormat="1" ht="19.5" customHeight="1" thickBot="1" x14ac:dyDescent="0.35">
      <c r="B65" s="49">
        <v>6</v>
      </c>
      <c r="C65" s="50" t="s">
        <v>146</v>
      </c>
      <c r="D65" s="42"/>
      <c r="E65" s="48">
        <f>SUM(E66:E71)</f>
        <v>32485459.9144031</v>
      </c>
      <c r="F65" s="48">
        <f>SUM(F66:F71)</f>
        <v>34490232.2299999</v>
      </c>
      <c r="G65" s="48">
        <f>SUM(G66:G71)</f>
        <v>-2004772.3155967991</v>
      </c>
      <c r="H65" s="47">
        <f t="shared" si="8"/>
        <v>-5.8125799276382728E-2</v>
      </c>
      <c r="I65" s="59"/>
    </row>
    <row r="66" spans="2:9" ht="43.5" customHeight="1" outlineLevel="1" thickBot="1" x14ac:dyDescent="0.35">
      <c r="B66" s="41" t="s">
        <v>147</v>
      </c>
      <c r="C66" s="22" t="s">
        <v>148</v>
      </c>
      <c r="D66" s="25" t="s">
        <v>149</v>
      </c>
      <c r="E66" s="33">
        <v>1827658.3860062778</v>
      </c>
      <c r="F66" s="34">
        <v>1757363.83</v>
      </c>
      <c r="G66" s="33">
        <f t="shared" ref="G66:G71" si="11">+E66-F66</f>
        <v>70294.556006277679</v>
      </c>
      <c r="H66" s="35">
        <f t="shared" si="8"/>
        <v>4.0000001596867785E-2</v>
      </c>
      <c r="I66" s="58"/>
    </row>
    <row r="67" spans="2:9" ht="63" customHeight="1" outlineLevel="1" thickBot="1" x14ac:dyDescent="0.35">
      <c r="B67" s="41" t="s">
        <v>150</v>
      </c>
      <c r="C67" s="22" t="s">
        <v>151</v>
      </c>
      <c r="D67" s="25" t="s">
        <v>152</v>
      </c>
      <c r="E67" s="33">
        <v>2400000</v>
      </c>
      <c r="F67" s="34">
        <v>4400000</v>
      </c>
      <c r="G67" s="33">
        <f t="shared" si="11"/>
        <v>-2000000</v>
      </c>
      <c r="H67" s="35">
        <f t="shared" si="8"/>
        <v>-0.45454545454545459</v>
      </c>
      <c r="I67" s="58"/>
    </row>
    <row r="68" spans="2:9" ht="61.95" customHeight="1" outlineLevel="1" thickBot="1" x14ac:dyDescent="0.35">
      <c r="B68" s="41" t="s">
        <v>174</v>
      </c>
      <c r="C68" s="22" t="s">
        <v>175</v>
      </c>
      <c r="D68" s="25" t="s">
        <v>176</v>
      </c>
      <c r="E68" s="33">
        <v>363449.72630082001</v>
      </c>
      <c r="F68" s="34">
        <v>354086.28</v>
      </c>
      <c r="G68" s="33">
        <f t="shared" si="11"/>
        <v>9363.4463008199818</v>
      </c>
      <c r="H68" s="35">
        <f t="shared" si="8"/>
        <v>2.6443968122176198E-2</v>
      </c>
      <c r="I68" s="58"/>
    </row>
    <row r="69" spans="2:9" ht="51.75" customHeight="1" outlineLevel="1" thickBot="1" x14ac:dyDescent="0.35">
      <c r="B69" s="41" t="s">
        <v>153</v>
      </c>
      <c r="C69" s="22" t="s">
        <v>154</v>
      </c>
      <c r="D69" s="25" t="s">
        <v>155</v>
      </c>
      <c r="E69" s="33">
        <v>10728596.846960001</v>
      </c>
      <c r="F69" s="34">
        <v>10508266.199999999</v>
      </c>
      <c r="G69" s="33">
        <f t="shared" si="11"/>
        <v>220330.64696000144</v>
      </c>
      <c r="H69" s="35">
        <f t="shared" si="8"/>
        <v>2.0967364431632163E-2</v>
      </c>
      <c r="I69" s="58"/>
    </row>
    <row r="70" spans="2:9" ht="51" customHeight="1" outlineLevel="1" thickBot="1" x14ac:dyDescent="0.35">
      <c r="B70" s="41" t="s">
        <v>156</v>
      </c>
      <c r="C70" s="22" t="s">
        <v>157</v>
      </c>
      <c r="D70" s="25" t="s">
        <v>158</v>
      </c>
      <c r="E70" s="33">
        <v>16165754.955136001</v>
      </c>
      <c r="F70" s="34">
        <v>16470515.919999899</v>
      </c>
      <c r="G70" s="33">
        <f t="shared" si="11"/>
        <v>-304760.96486389823</v>
      </c>
      <c r="H70" s="35">
        <f t="shared" si="8"/>
        <v>-1.850342553591966E-2</v>
      </c>
      <c r="I70" s="58"/>
    </row>
    <row r="71" spans="2:9" ht="45" customHeight="1" outlineLevel="1" thickBot="1" x14ac:dyDescent="0.35">
      <c r="B71" s="41" t="s">
        <v>173</v>
      </c>
      <c r="C71" s="22" t="s">
        <v>159</v>
      </c>
      <c r="D71" s="25" t="s">
        <v>160</v>
      </c>
      <c r="E71" s="33">
        <v>1000000</v>
      </c>
      <c r="F71" s="34">
        <v>1000000</v>
      </c>
      <c r="G71" s="33">
        <f t="shared" si="11"/>
        <v>0</v>
      </c>
      <c r="H71" s="35">
        <f t="shared" ref="H71" si="12">+E71/F71-1</f>
        <v>0</v>
      </c>
      <c r="I71" s="58"/>
    </row>
    <row r="72" spans="2:9" s="43" customFormat="1" ht="19.5" customHeight="1" outlineLevel="1" thickBot="1" x14ac:dyDescent="0.35">
      <c r="B72" s="49">
        <v>9</v>
      </c>
      <c r="C72" s="50" t="s">
        <v>169</v>
      </c>
      <c r="D72" s="42"/>
      <c r="E72" s="48">
        <f>SUM(E73)</f>
        <v>0</v>
      </c>
      <c r="F72" s="48">
        <f>SUM(F73)</f>
        <v>0</v>
      </c>
      <c r="G72" s="48">
        <f>SUM(G73)</f>
        <v>0</v>
      </c>
      <c r="H72" s="47">
        <v>0</v>
      </c>
      <c r="I72" s="59"/>
    </row>
    <row r="73" spans="2:9" ht="57" customHeight="1" outlineLevel="1" thickBot="1" x14ac:dyDescent="0.35">
      <c r="B73" s="41" t="s">
        <v>170</v>
      </c>
      <c r="C73" s="22" t="s">
        <v>171</v>
      </c>
      <c r="D73" s="25" t="s">
        <v>172</v>
      </c>
      <c r="E73" s="33">
        <v>0</v>
      </c>
      <c r="F73" s="34">
        <v>0</v>
      </c>
      <c r="G73" s="33">
        <f t="shared" ref="G73" si="13">+E73-F73</f>
        <v>0</v>
      </c>
      <c r="H73" s="35">
        <v>0</v>
      </c>
      <c r="I73" s="58"/>
    </row>
    <row r="74" spans="2:9" s="43" customFormat="1" ht="14.4" thickBot="1" x14ac:dyDescent="0.35">
      <c r="B74" s="49"/>
      <c r="C74" s="50" t="s">
        <v>162</v>
      </c>
      <c r="D74" s="42"/>
      <c r="E74" s="48">
        <f>+E6+E25+E46+E61+E65+E72</f>
        <v>1758922700.8710186</v>
      </c>
      <c r="F74" s="48">
        <f>+F6+F25+F46+F61+F65+F72</f>
        <v>1675259097.0499992</v>
      </c>
      <c r="G74" s="48">
        <f>+G6+G25+G46+G61+G65+G72</f>
        <v>83663603.821019053</v>
      </c>
      <c r="H74" s="47">
        <f>+E74/F74-1</f>
        <v>4.9940695124917944E-2</v>
      </c>
      <c r="I74" s="59"/>
    </row>
    <row r="75" spans="2:9" x14ac:dyDescent="0.3">
      <c r="B75" s="21"/>
      <c r="E75" s="30"/>
      <c r="F75" s="30"/>
      <c r="G75" s="30"/>
      <c r="H75" s="30"/>
    </row>
    <row r="76" spans="2:9" x14ac:dyDescent="0.3">
      <c r="B76" s="21"/>
      <c r="C76" s="10" t="s">
        <v>161</v>
      </c>
      <c r="E76" s="12"/>
      <c r="F76" s="13"/>
      <c r="G76" s="12"/>
      <c r="H76" s="14"/>
      <c r="I76" s="14"/>
    </row>
    <row r="77" spans="2:9" ht="27.6" x14ac:dyDescent="0.3">
      <c r="C77" s="11" t="s">
        <v>163</v>
      </c>
      <c r="E77" s="15"/>
      <c r="F77" s="15"/>
      <c r="G77" s="15"/>
      <c r="H77" s="16"/>
      <c r="I77" s="16"/>
    </row>
    <row r="79" spans="2:9" x14ac:dyDescent="0.3">
      <c r="C79" s="11" t="s">
        <v>205</v>
      </c>
      <c r="E79" s="15"/>
      <c r="F79" s="15"/>
      <c r="G79" s="15"/>
    </row>
    <row r="81" spans="3:9" x14ac:dyDescent="0.3">
      <c r="E81" s="15"/>
      <c r="F81" s="15"/>
      <c r="G81" s="15"/>
      <c r="H81" s="16"/>
      <c r="I81" s="16"/>
    </row>
    <row r="83" spans="3:9" x14ac:dyDescent="0.3">
      <c r="C83" s="21"/>
      <c r="H83" s="17"/>
      <c r="I83" s="17"/>
    </row>
    <row r="84" spans="3:9" x14ac:dyDescent="0.3">
      <c r="E84" s="12"/>
      <c r="F84" s="12"/>
      <c r="G84" s="12"/>
      <c r="H84" s="14"/>
      <c r="I84" s="14"/>
    </row>
  </sheetData>
  <sheetProtection algorithmName="SHA-512" hashValue="eIv1vhm5+RkmN7Q+D7YJRkENq830XAyylbGK0dEaSaADe+qYUwMKmYXoKJne+HRDyVMRtHyjB6hJnxIg9Ep88g==" saltValue="kmLCvcFJql6NUlkz8YL6fQ==" spinCount="100000" sheet="1" objects="1" scenarios="1"/>
  <autoFilter ref="B5:H70"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72:I73"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5:F75 E76" formulaRange="1"/>
    <ignoredError sqref="G64 G75:G76" formula="1" formulaRange="1"/>
    <ignoredError sqref="H25 H46 H65:H66 H75:H76" evalError="1" formula="1" formulaRange="1"/>
    <ignoredError sqref="H77:H78" evalError="1"/>
    <ignoredError sqref="B61 B6" numberStoredAsText="1"/>
    <ignoredError sqref="G25 G46 G65 G72 G6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08DEB3E709B2408DE9A01D9F21028E" ma:contentTypeVersion="2" ma:contentTypeDescription="Crear nuevo documento." ma:contentTypeScope="" ma:versionID="6e68721defca4f104bf663276e7518e8">
  <xsd:schema xmlns:xsd="http://www.w3.org/2001/XMLSchema" xmlns:xs="http://www.w3.org/2001/XMLSchema" xmlns:p="http://schemas.microsoft.com/office/2006/metadata/properties" xmlns:ns1="http://schemas.microsoft.com/sharepoint/v3" xmlns:ns2="fc66ef79-2d66-4fa3-90bd-e4f186d8d369" targetNamespace="http://schemas.microsoft.com/office/2006/metadata/properties" ma:root="true" ma:fieldsID="2f65eb66221da968c04c613b24bdd68e" ns1:_="" ns2:_="">
    <xsd:import namespace="http://schemas.microsoft.com/sharepoint/v3"/>
    <xsd:import namespace="fc66ef79-2d66-4fa3-90bd-e4f186d8d36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66ef79-2d66-4fa3-90bd-e4f186d8d36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98FAC22-5E04-469D-8B10-070F97C993EB}"/>
</file>

<file path=customXml/itemProps2.xml><?xml version="1.0" encoding="utf-8"?>
<ds:datastoreItem xmlns:ds="http://schemas.openxmlformats.org/officeDocument/2006/customXml" ds:itemID="{A2996F6F-081C-418E-A2AE-1181173E5A7F}"/>
</file>

<file path=customXml/itemProps3.xml><?xml version="1.0" encoding="utf-8"?>
<ds:datastoreItem xmlns:ds="http://schemas.openxmlformats.org/officeDocument/2006/customXml" ds:itemID="{E50570EB-FDC0-4E07-A233-5C17FD24BC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2026</vt:lpstr>
      <vt:lpstr>'PRESUPUESTO 2026'!Área_de_impresión</vt:lpstr>
      <vt:lpstr>'PRESUPUESTO 2026'!Títulos_a_imprimir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2025-08-12T15:16:31Z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y fmtid="{D5CDD505-2E9C-101B-9397-08002B2CF9AE}" pid="9" name="ContentTypeId">
    <vt:lpwstr>0x0101004D08DEB3E709B2408DE9A01D9F21028E</vt:lpwstr>
  </property>
</Properties>
</file>